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22980" windowHeight="9024"/>
  </bookViews>
  <sheets>
    <sheet name="Alpha Imob" sheetId="1" r:id="rId1"/>
  </sheets>
  <definedNames>
    <definedName name="_xlnm.Print_Titles" localSheetId="0">'Alpha Imob'!$11:$11</definedName>
  </definedNames>
  <calcPr calcId="145621" calcMode="manual"/>
</workbook>
</file>

<file path=xl/calcChain.xml><?xml version="1.0" encoding="utf-8"?>
<calcChain xmlns="http://schemas.openxmlformats.org/spreadsheetml/2006/main">
  <c r="H17" i="1" l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H18" i="1"/>
  <c r="A12" i="1" l="1"/>
  <c r="G12" i="1" l="1"/>
  <c r="I12" i="1" s="1"/>
  <c r="H12" i="1"/>
  <c r="E12" i="1"/>
  <c r="A13" i="1"/>
  <c r="B12" i="1" l="1"/>
  <c r="B13" i="1" s="1"/>
  <c r="D12" i="1"/>
  <c r="A14" i="1"/>
  <c r="A15" i="1" s="1"/>
  <c r="E13" i="1"/>
  <c r="H13" i="1"/>
  <c r="G13" i="1"/>
  <c r="H14" i="1" l="1"/>
  <c r="E14" i="1"/>
  <c r="C12" i="1"/>
  <c r="H15" i="1"/>
  <c r="I13" i="1"/>
  <c r="G14" i="1" s="1"/>
  <c r="I14" i="1" s="1"/>
  <c r="G15" i="1" s="1"/>
  <c r="I15" i="1" s="1"/>
  <c r="G16" i="1" s="1"/>
  <c r="E15" i="1"/>
  <c r="A16" i="1"/>
  <c r="F12" i="1" l="1"/>
  <c r="H16" i="1"/>
  <c r="I16" i="1"/>
  <c r="E16" i="1"/>
  <c r="A17" i="1"/>
  <c r="D13" i="1" l="1"/>
  <c r="C13" i="1" s="1"/>
  <c r="F13" i="1" s="1"/>
  <c r="G17" i="1"/>
  <c r="I17" i="1" s="1"/>
  <c r="E17" i="1"/>
  <c r="A18" i="1"/>
  <c r="E18" i="1" l="1"/>
  <c r="G18" i="1"/>
  <c r="I18" i="1" s="1"/>
  <c r="A19" i="1"/>
  <c r="D14" i="1" l="1"/>
  <c r="B14" i="1"/>
  <c r="H19" i="1"/>
  <c r="G19" i="1"/>
  <c r="I19" i="1" s="1"/>
  <c r="E19" i="1"/>
  <c r="A20" i="1"/>
  <c r="B15" i="1" l="1"/>
  <c r="C14" i="1"/>
  <c r="F14" i="1" s="1"/>
  <c r="H20" i="1"/>
  <c r="E20" i="1"/>
  <c r="G20" i="1"/>
  <c r="I20" i="1" s="1"/>
  <c r="A21" i="1"/>
  <c r="D15" i="1" l="1"/>
  <c r="C15" i="1" s="1"/>
  <c r="F15" i="1" s="1"/>
  <c r="B16" i="1"/>
  <c r="H21" i="1"/>
  <c r="G21" i="1"/>
  <c r="I21" i="1" s="1"/>
  <c r="E21" i="1"/>
  <c r="A22" i="1"/>
  <c r="H22" i="1" l="1"/>
  <c r="B17" i="1"/>
  <c r="D16" i="1"/>
  <c r="C16" i="1" s="1"/>
  <c r="F16" i="1" s="1"/>
  <c r="E22" i="1"/>
  <c r="G22" i="1"/>
  <c r="I22" i="1" s="1"/>
  <c r="A23" i="1"/>
  <c r="H23" i="1" l="1"/>
  <c r="G23" i="1"/>
  <c r="I23" i="1" s="1"/>
  <c r="E23" i="1"/>
  <c r="A24" i="1"/>
  <c r="H24" i="1" l="1"/>
  <c r="D17" i="1"/>
  <c r="C17" i="1" s="1"/>
  <c r="F17" i="1" s="1"/>
  <c r="B18" i="1" s="1"/>
  <c r="B19" i="1" s="1"/>
  <c r="E24" i="1"/>
  <c r="G24" i="1"/>
  <c r="I24" i="1" s="1"/>
  <c r="A25" i="1"/>
  <c r="H25" i="1" l="1"/>
  <c r="B20" i="1"/>
  <c r="G25" i="1"/>
  <c r="I25" i="1" s="1"/>
  <c r="E25" i="1"/>
  <c r="A26" i="1"/>
  <c r="H26" i="1" l="1"/>
  <c r="B21" i="1"/>
  <c r="D18" i="1"/>
  <c r="C18" i="1" s="1"/>
  <c r="F18" i="1" s="1"/>
  <c r="E26" i="1"/>
  <c r="G26" i="1"/>
  <c r="I26" i="1" s="1"/>
  <c r="A27" i="1"/>
  <c r="H27" i="1" s="1"/>
  <c r="B22" i="1" l="1"/>
  <c r="G27" i="1"/>
  <c r="I27" i="1" s="1"/>
  <c r="E27" i="1"/>
  <c r="A28" i="1"/>
  <c r="H28" i="1" s="1"/>
  <c r="B23" i="1" l="1"/>
  <c r="D19" i="1"/>
  <c r="C19" i="1" s="1"/>
  <c r="F19" i="1" s="1"/>
  <c r="E28" i="1"/>
  <c r="G28" i="1"/>
  <c r="I28" i="1" s="1"/>
  <c r="A29" i="1"/>
  <c r="H29" i="1" s="1"/>
  <c r="B24" i="1" l="1"/>
  <c r="G29" i="1"/>
  <c r="I29" i="1" s="1"/>
  <c r="E29" i="1"/>
  <c r="A30" i="1"/>
  <c r="H30" i="1" s="1"/>
  <c r="B25" i="1" l="1"/>
  <c r="E30" i="1"/>
  <c r="G30" i="1"/>
  <c r="I30" i="1" s="1"/>
  <c r="A31" i="1"/>
  <c r="H31" i="1" s="1"/>
  <c r="G31" i="1" l="1"/>
  <c r="I31" i="1" s="1"/>
  <c r="E31" i="1"/>
  <c r="A32" i="1"/>
  <c r="H32" i="1" s="1"/>
  <c r="E32" i="1" l="1"/>
  <c r="G32" i="1"/>
  <c r="I32" i="1" s="1"/>
  <c r="A33" i="1"/>
  <c r="H33" i="1" s="1"/>
  <c r="G33" i="1" l="1"/>
  <c r="I33" i="1" s="1"/>
  <c r="E33" i="1"/>
  <c r="A34" i="1"/>
  <c r="H34" i="1" s="1"/>
  <c r="E34" i="1" l="1"/>
  <c r="G34" i="1"/>
  <c r="I34" i="1" s="1"/>
  <c r="A35" i="1"/>
  <c r="H35" i="1" s="1"/>
  <c r="G35" i="1" l="1"/>
  <c r="I35" i="1" s="1"/>
  <c r="E35" i="1"/>
  <c r="A36" i="1"/>
  <c r="H36" i="1" s="1"/>
  <c r="E36" i="1" l="1"/>
  <c r="G36" i="1"/>
  <c r="I36" i="1" s="1"/>
  <c r="A37" i="1"/>
  <c r="H37" i="1" s="1"/>
  <c r="G37" i="1" l="1"/>
  <c r="I37" i="1" s="1"/>
  <c r="E37" i="1"/>
  <c r="A38" i="1"/>
  <c r="H38" i="1" s="1"/>
  <c r="E38" i="1" l="1"/>
  <c r="G38" i="1"/>
  <c r="I38" i="1" s="1"/>
  <c r="A39" i="1"/>
  <c r="H39" i="1" s="1"/>
  <c r="E39" i="1" l="1"/>
  <c r="G39" i="1"/>
  <c r="I39" i="1" s="1"/>
  <c r="A40" i="1"/>
  <c r="H40" i="1" s="1"/>
  <c r="E40" i="1" l="1"/>
  <c r="G40" i="1"/>
  <c r="I40" i="1" s="1"/>
  <c r="A41" i="1"/>
  <c r="H41" i="1" s="1"/>
  <c r="G41" i="1" l="1"/>
  <c r="I41" i="1" s="1"/>
  <c r="E41" i="1"/>
  <c r="A42" i="1"/>
  <c r="H42" i="1" s="1"/>
  <c r="E42" i="1" l="1"/>
  <c r="G42" i="1"/>
  <c r="I42" i="1" s="1"/>
  <c r="A43" i="1"/>
  <c r="H43" i="1" s="1"/>
  <c r="G43" i="1" l="1"/>
  <c r="I43" i="1" s="1"/>
  <c r="E43" i="1"/>
  <c r="A44" i="1"/>
  <c r="H44" i="1" s="1"/>
  <c r="E44" i="1" l="1"/>
  <c r="G44" i="1"/>
  <c r="I44" i="1" s="1"/>
  <c r="A45" i="1"/>
  <c r="H45" i="1" s="1"/>
  <c r="G45" i="1" l="1"/>
  <c r="I45" i="1" s="1"/>
  <c r="E45" i="1"/>
  <c r="A46" i="1"/>
  <c r="H46" i="1" s="1"/>
  <c r="E46" i="1" l="1"/>
  <c r="G46" i="1"/>
  <c r="I46" i="1" s="1"/>
  <c r="A47" i="1"/>
  <c r="H47" i="1" s="1"/>
  <c r="G47" i="1" l="1"/>
  <c r="I47" i="1" s="1"/>
  <c r="E47" i="1"/>
  <c r="A48" i="1"/>
  <c r="H48" i="1" s="1"/>
  <c r="E48" i="1" l="1"/>
  <c r="G48" i="1"/>
  <c r="I48" i="1" s="1"/>
  <c r="A49" i="1"/>
  <c r="H49" i="1" s="1"/>
  <c r="G49" i="1" l="1"/>
  <c r="I49" i="1" s="1"/>
  <c r="E49" i="1"/>
  <c r="A50" i="1"/>
  <c r="H50" i="1" s="1"/>
  <c r="E50" i="1" l="1"/>
  <c r="G50" i="1"/>
  <c r="I50" i="1" s="1"/>
  <c r="A51" i="1"/>
  <c r="H51" i="1" s="1"/>
  <c r="G51" i="1" l="1"/>
  <c r="I51" i="1" s="1"/>
  <c r="E51" i="1"/>
  <c r="A52" i="1"/>
  <c r="H52" i="1" s="1"/>
  <c r="E52" i="1" l="1"/>
  <c r="G52" i="1"/>
  <c r="I52" i="1" s="1"/>
  <c r="A53" i="1"/>
  <c r="H53" i="1" s="1"/>
  <c r="G53" i="1" l="1"/>
  <c r="I53" i="1" s="1"/>
  <c r="E53" i="1"/>
  <c r="A54" i="1"/>
  <c r="H54" i="1" s="1"/>
  <c r="E54" i="1" l="1"/>
  <c r="G54" i="1"/>
  <c r="I54" i="1" s="1"/>
  <c r="A55" i="1"/>
  <c r="H55" i="1" s="1"/>
  <c r="G55" i="1" l="1"/>
  <c r="I55" i="1" s="1"/>
  <c r="E55" i="1"/>
  <c r="A56" i="1"/>
  <c r="H56" i="1" s="1"/>
  <c r="E56" i="1" l="1"/>
  <c r="G56" i="1"/>
  <c r="I56" i="1" s="1"/>
  <c r="A57" i="1"/>
  <c r="H57" i="1" s="1"/>
  <c r="G57" i="1" l="1"/>
  <c r="I57" i="1" s="1"/>
  <c r="E57" i="1"/>
  <c r="A58" i="1"/>
  <c r="H58" i="1" s="1"/>
  <c r="E58" i="1" l="1"/>
  <c r="G58" i="1"/>
  <c r="I58" i="1" s="1"/>
  <c r="A59" i="1"/>
  <c r="H59" i="1" s="1"/>
  <c r="G59" i="1" l="1"/>
  <c r="I59" i="1" s="1"/>
  <c r="E59" i="1"/>
  <c r="A60" i="1"/>
  <c r="H60" i="1" s="1"/>
  <c r="E60" i="1" l="1"/>
  <c r="G60" i="1"/>
  <c r="I60" i="1" s="1"/>
  <c r="A61" i="1"/>
  <c r="H61" i="1" s="1"/>
  <c r="G61" i="1" l="1"/>
  <c r="I61" i="1" s="1"/>
  <c r="E61" i="1"/>
  <c r="A62" i="1"/>
  <c r="H62" i="1" s="1"/>
  <c r="E62" i="1" l="1"/>
  <c r="G62" i="1"/>
  <c r="I62" i="1" s="1"/>
  <c r="A63" i="1"/>
  <c r="H63" i="1" s="1"/>
  <c r="G63" i="1" l="1"/>
  <c r="I63" i="1" s="1"/>
  <c r="E63" i="1"/>
  <c r="A64" i="1"/>
  <c r="H64" i="1" s="1"/>
  <c r="E64" i="1" l="1"/>
  <c r="G64" i="1"/>
  <c r="I64" i="1" s="1"/>
  <c r="A65" i="1"/>
  <c r="H65" i="1" s="1"/>
  <c r="G65" i="1" l="1"/>
  <c r="I65" i="1" s="1"/>
  <c r="E65" i="1"/>
  <c r="A66" i="1"/>
  <c r="H66" i="1" s="1"/>
  <c r="E66" i="1" l="1"/>
  <c r="G66" i="1"/>
  <c r="I66" i="1" s="1"/>
  <c r="A67" i="1"/>
  <c r="H67" i="1" s="1"/>
  <c r="G67" i="1" l="1"/>
  <c r="I67" i="1" s="1"/>
  <c r="E67" i="1"/>
  <c r="A68" i="1"/>
  <c r="H68" i="1" s="1"/>
  <c r="E68" i="1" l="1"/>
  <c r="G68" i="1"/>
  <c r="I68" i="1" s="1"/>
  <c r="A69" i="1"/>
  <c r="H69" i="1" s="1"/>
  <c r="G69" i="1" l="1"/>
  <c r="I69" i="1" s="1"/>
  <c r="E69" i="1"/>
  <c r="A70" i="1"/>
  <c r="H70" i="1" s="1"/>
  <c r="E70" i="1" l="1"/>
  <c r="G70" i="1"/>
  <c r="I70" i="1" s="1"/>
  <c r="A71" i="1"/>
  <c r="H71" i="1" s="1"/>
  <c r="G71" i="1" l="1"/>
  <c r="I71" i="1" s="1"/>
  <c r="E71" i="1"/>
  <c r="A72" i="1"/>
  <c r="H72" i="1" s="1"/>
  <c r="E72" i="1" l="1"/>
  <c r="G72" i="1"/>
  <c r="I72" i="1" s="1"/>
  <c r="A73" i="1"/>
  <c r="H73" i="1" s="1"/>
  <c r="G73" i="1" l="1"/>
  <c r="I73" i="1" s="1"/>
  <c r="E73" i="1"/>
  <c r="A74" i="1"/>
  <c r="H74" i="1" s="1"/>
  <c r="E74" i="1" l="1"/>
  <c r="G74" i="1"/>
  <c r="I74" i="1" s="1"/>
  <c r="A75" i="1"/>
  <c r="H75" i="1" s="1"/>
  <c r="G75" i="1" l="1"/>
  <c r="I75" i="1" s="1"/>
  <c r="E75" i="1"/>
  <c r="A76" i="1"/>
  <c r="H76" i="1" s="1"/>
  <c r="E76" i="1" l="1"/>
  <c r="G76" i="1"/>
  <c r="I76" i="1" s="1"/>
  <c r="A77" i="1"/>
  <c r="H77" i="1" s="1"/>
  <c r="G77" i="1" l="1"/>
  <c r="I77" i="1" s="1"/>
  <c r="E77" i="1"/>
  <c r="A78" i="1"/>
  <c r="H78" i="1" s="1"/>
  <c r="E78" i="1" l="1"/>
  <c r="G78" i="1"/>
  <c r="I78" i="1" s="1"/>
  <c r="A79" i="1"/>
  <c r="H79" i="1" s="1"/>
  <c r="G79" i="1" l="1"/>
  <c r="I79" i="1" s="1"/>
  <c r="E79" i="1"/>
  <c r="A80" i="1"/>
  <c r="H80" i="1" s="1"/>
  <c r="E80" i="1" l="1"/>
  <c r="G80" i="1"/>
  <c r="I80" i="1" s="1"/>
  <c r="A81" i="1"/>
  <c r="H81" i="1" s="1"/>
  <c r="G81" i="1" l="1"/>
  <c r="I81" i="1" s="1"/>
  <c r="E81" i="1"/>
  <c r="A82" i="1"/>
  <c r="H82" i="1" s="1"/>
  <c r="E82" i="1" l="1"/>
  <c r="G82" i="1"/>
  <c r="I82" i="1" s="1"/>
  <c r="A83" i="1"/>
  <c r="H83" i="1" s="1"/>
  <c r="G83" i="1" l="1"/>
  <c r="I83" i="1" s="1"/>
  <c r="E83" i="1"/>
  <c r="A84" i="1"/>
  <c r="H84" i="1" s="1"/>
  <c r="E84" i="1" l="1"/>
  <c r="G84" i="1"/>
  <c r="I84" i="1" s="1"/>
  <c r="A85" i="1"/>
  <c r="H85" i="1" s="1"/>
  <c r="G85" i="1" l="1"/>
  <c r="I85" i="1" s="1"/>
  <c r="E85" i="1"/>
  <c r="A86" i="1"/>
  <c r="H86" i="1" s="1"/>
  <c r="E86" i="1" l="1"/>
  <c r="G86" i="1"/>
  <c r="I86" i="1" s="1"/>
  <c r="A87" i="1"/>
  <c r="H87" i="1" s="1"/>
  <c r="G87" i="1" l="1"/>
  <c r="I87" i="1" s="1"/>
  <c r="E87" i="1"/>
  <c r="A88" i="1"/>
  <c r="H88" i="1" s="1"/>
  <c r="E88" i="1" l="1"/>
  <c r="G88" i="1"/>
  <c r="I88" i="1" s="1"/>
  <c r="G89" i="1" s="1"/>
  <c r="I89" i="1" s="1"/>
  <c r="A89" i="1"/>
  <c r="H89" i="1" s="1"/>
  <c r="E89" i="1" l="1"/>
  <c r="A90" i="1"/>
  <c r="H90" i="1" s="1"/>
  <c r="E90" i="1" l="1"/>
  <c r="G90" i="1"/>
  <c r="I90" i="1" s="1"/>
  <c r="A91" i="1"/>
  <c r="H91" i="1" s="1"/>
  <c r="G91" i="1" l="1"/>
  <c r="I91" i="1" s="1"/>
  <c r="E91" i="1"/>
  <c r="A92" i="1"/>
  <c r="H92" i="1" s="1"/>
  <c r="E92" i="1" l="1"/>
  <c r="G92" i="1"/>
  <c r="I92" i="1" s="1"/>
  <c r="A93" i="1"/>
  <c r="H93" i="1" s="1"/>
  <c r="G93" i="1" l="1"/>
  <c r="I93" i="1" s="1"/>
  <c r="E93" i="1"/>
  <c r="A94" i="1"/>
  <c r="H94" i="1" s="1"/>
  <c r="E94" i="1" l="1"/>
  <c r="G94" i="1"/>
  <c r="I94" i="1" s="1"/>
  <c r="A95" i="1"/>
  <c r="H95" i="1" s="1"/>
  <c r="G95" i="1" l="1"/>
  <c r="I95" i="1" s="1"/>
  <c r="E95" i="1"/>
  <c r="A96" i="1"/>
  <c r="H96" i="1" s="1"/>
  <c r="E96" i="1" l="1"/>
  <c r="G96" i="1"/>
  <c r="I96" i="1" s="1"/>
  <c r="A97" i="1"/>
  <c r="H97" i="1" s="1"/>
  <c r="G97" i="1" l="1"/>
  <c r="I97" i="1" s="1"/>
  <c r="E97" i="1"/>
  <c r="A98" i="1"/>
  <c r="H98" i="1" s="1"/>
  <c r="E98" i="1" l="1"/>
  <c r="G98" i="1"/>
  <c r="I98" i="1" s="1"/>
  <c r="A99" i="1"/>
  <c r="H99" i="1" s="1"/>
  <c r="G99" i="1" l="1"/>
  <c r="I99" i="1" s="1"/>
  <c r="E99" i="1"/>
  <c r="A100" i="1"/>
  <c r="H100" i="1" s="1"/>
  <c r="E100" i="1" l="1"/>
  <c r="G100" i="1"/>
  <c r="I100" i="1" s="1"/>
  <c r="A101" i="1"/>
  <c r="H101" i="1" s="1"/>
  <c r="G101" i="1" l="1"/>
  <c r="I101" i="1" s="1"/>
  <c r="E101" i="1"/>
  <c r="A102" i="1"/>
  <c r="H102" i="1" s="1"/>
  <c r="E102" i="1" l="1"/>
  <c r="G102" i="1"/>
  <c r="I102" i="1" s="1"/>
  <c r="A103" i="1"/>
  <c r="H103" i="1" s="1"/>
  <c r="G103" i="1" l="1"/>
  <c r="I103" i="1" s="1"/>
  <c r="E103" i="1"/>
  <c r="A104" i="1"/>
  <c r="H104" i="1" s="1"/>
  <c r="E104" i="1" l="1"/>
  <c r="G104" i="1"/>
  <c r="I104" i="1" s="1"/>
  <c r="A105" i="1"/>
  <c r="H105" i="1" s="1"/>
  <c r="G105" i="1" l="1"/>
  <c r="I105" i="1" s="1"/>
  <c r="E105" i="1"/>
  <c r="A106" i="1"/>
  <c r="H106" i="1" s="1"/>
  <c r="E106" i="1" l="1"/>
  <c r="G106" i="1"/>
  <c r="I106" i="1" s="1"/>
  <c r="A107" i="1"/>
  <c r="H107" i="1" s="1"/>
  <c r="G107" i="1" l="1"/>
  <c r="I107" i="1" s="1"/>
  <c r="E107" i="1"/>
  <c r="A108" i="1"/>
  <c r="H108" i="1" s="1"/>
  <c r="E108" i="1" l="1"/>
  <c r="G108" i="1"/>
  <c r="I108" i="1" s="1"/>
  <c r="A109" i="1"/>
  <c r="H109" i="1" s="1"/>
  <c r="G109" i="1" l="1"/>
  <c r="I109" i="1" s="1"/>
  <c r="E109" i="1"/>
  <c r="A110" i="1"/>
  <c r="H110" i="1" s="1"/>
  <c r="E110" i="1" l="1"/>
  <c r="G110" i="1"/>
  <c r="I110" i="1" s="1"/>
  <c r="A111" i="1"/>
  <c r="H111" i="1" s="1"/>
  <c r="G111" i="1" l="1"/>
  <c r="I111" i="1" s="1"/>
  <c r="E111" i="1"/>
  <c r="A112" i="1"/>
  <c r="H112" i="1" s="1"/>
  <c r="E112" i="1" l="1"/>
  <c r="G112" i="1"/>
  <c r="I112" i="1" s="1"/>
  <c r="A113" i="1"/>
  <c r="H113" i="1" s="1"/>
  <c r="G113" i="1" l="1"/>
  <c r="I113" i="1" s="1"/>
  <c r="E113" i="1"/>
  <c r="A114" i="1"/>
  <c r="H114" i="1" s="1"/>
  <c r="E114" i="1" l="1"/>
  <c r="G114" i="1"/>
  <c r="I114" i="1" s="1"/>
  <c r="A115" i="1"/>
  <c r="H115" i="1" s="1"/>
  <c r="G115" i="1" l="1"/>
  <c r="I115" i="1" s="1"/>
  <c r="E115" i="1"/>
  <c r="A116" i="1"/>
  <c r="H116" i="1" s="1"/>
  <c r="E116" i="1" l="1"/>
  <c r="G116" i="1"/>
  <c r="I116" i="1" s="1"/>
  <c r="A117" i="1"/>
  <c r="H117" i="1" s="1"/>
  <c r="G117" i="1" l="1"/>
  <c r="I117" i="1" s="1"/>
  <c r="E117" i="1"/>
  <c r="A118" i="1"/>
  <c r="H118" i="1" s="1"/>
  <c r="E118" i="1" l="1"/>
  <c r="G118" i="1"/>
  <c r="I118" i="1" s="1"/>
  <c r="A119" i="1"/>
  <c r="H119" i="1" s="1"/>
  <c r="G119" i="1" l="1"/>
  <c r="I119" i="1" s="1"/>
  <c r="E119" i="1"/>
  <c r="A120" i="1"/>
  <c r="H120" i="1" s="1"/>
  <c r="E120" i="1" l="1"/>
  <c r="G120" i="1"/>
  <c r="I120" i="1" s="1"/>
  <c r="A121" i="1"/>
  <c r="H121" i="1" s="1"/>
  <c r="G121" i="1" l="1"/>
  <c r="I121" i="1" s="1"/>
  <c r="E121" i="1"/>
  <c r="A122" i="1"/>
  <c r="H122" i="1" s="1"/>
  <c r="E122" i="1" l="1"/>
  <c r="G122" i="1"/>
  <c r="I122" i="1" s="1"/>
  <c r="A123" i="1"/>
  <c r="H123" i="1" s="1"/>
  <c r="G123" i="1" l="1"/>
  <c r="I123" i="1" s="1"/>
  <c r="E123" i="1"/>
  <c r="A124" i="1"/>
  <c r="H124" i="1" s="1"/>
  <c r="E124" i="1" l="1"/>
  <c r="G124" i="1"/>
  <c r="I124" i="1" s="1"/>
  <c r="A125" i="1"/>
  <c r="H125" i="1" s="1"/>
  <c r="G125" i="1" l="1"/>
  <c r="I125" i="1" s="1"/>
  <c r="E125" i="1"/>
  <c r="A126" i="1"/>
  <c r="H126" i="1" s="1"/>
  <c r="E126" i="1" l="1"/>
  <c r="G126" i="1"/>
  <c r="I126" i="1" s="1"/>
  <c r="A127" i="1"/>
  <c r="H127" i="1" s="1"/>
  <c r="G127" i="1" l="1"/>
  <c r="I127" i="1" s="1"/>
  <c r="E127" i="1"/>
  <c r="A128" i="1"/>
  <c r="H128" i="1" s="1"/>
  <c r="E128" i="1" l="1"/>
  <c r="G128" i="1"/>
  <c r="I128" i="1" s="1"/>
  <c r="A129" i="1"/>
  <c r="H129" i="1" s="1"/>
  <c r="G129" i="1" l="1"/>
  <c r="I129" i="1" s="1"/>
  <c r="E129" i="1"/>
  <c r="A130" i="1"/>
  <c r="H130" i="1" s="1"/>
  <c r="E130" i="1" l="1"/>
  <c r="G130" i="1"/>
  <c r="I130" i="1" s="1"/>
  <c r="A131" i="1"/>
  <c r="H131" i="1" s="1"/>
  <c r="G131" i="1" l="1"/>
  <c r="I131" i="1" s="1"/>
  <c r="E131" i="1"/>
  <c r="A132" i="1"/>
  <c r="H132" i="1" s="1"/>
  <c r="E132" i="1" l="1"/>
  <c r="G132" i="1"/>
  <c r="I132" i="1" s="1"/>
  <c r="A133" i="1"/>
  <c r="G133" i="1" l="1"/>
  <c r="I133" i="1" s="1"/>
  <c r="H133" i="1"/>
  <c r="E133" i="1"/>
  <c r="A134" i="1"/>
  <c r="H134" i="1" s="1"/>
  <c r="E134" i="1" l="1"/>
  <c r="G134" i="1"/>
  <c r="I134" i="1" s="1"/>
  <c r="A135" i="1"/>
  <c r="H135" i="1" s="1"/>
  <c r="E135" i="1" l="1"/>
  <c r="G135" i="1"/>
  <c r="I135" i="1" s="1"/>
  <c r="A136" i="1"/>
  <c r="H136" i="1" s="1"/>
  <c r="G136" i="1" l="1"/>
  <c r="I136" i="1" s="1"/>
  <c r="E136" i="1"/>
  <c r="A137" i="1"/>
  <c r="H137" i="1" s="1"/>
  <c r="E137" i="1" l="1"/>
  <c r="G137" i="1"/>
  <c r="I137" i="1" s="1"/>
  <c r="A138" i="1"/>
  <c r="H138" i="1" s="1"/>
  <c r="G138" i="1" l="1"/>
  <c r="I138" i="1" s="1"/>
  <c r="E138" i="1"/>
  <c r="A139" i="1"/>
  <c r="H139" i="1" s="1"/>
  <c r="E139" i="1" l="1"/>
  <c r="G139" i="1"/>
  <c r="I139" i="1" s="1"/>
  <c r="A140" i="1"/>
  <c r="H140" i="1" s="1"/>
  <c r="G140" i="1" l="1"/>
  <c r="I140" i="1" s="1"/>
  <c r="E140" i="1"/>
  <c r="A141" i="1"/>
  <c r="H141" i="1" s="1"/>
  <c r="E141" i="1" l="1"/>
  <c r="G141" i="1"/>
  <c r="I141" i="1" s="1"/>
  <c r="A142" i="1"/>
  <c r="H142" i="1" s="1"/>
  <c r="G142" i="1" l="1"/>
  <c r="I142" i="1" s="1"/>
  <c r="E142" i="1"/>
  <c r="A143" i="1"/>
  <c r="H143" i="1" s="1"/>
  <c r="E143" i="1" l="1"/>
  <c r="G143" i="1"/>
  <c r="I143" i="1" s="1"/>
  <c r="A144" i="1"/>
  <c r="H144" i="1" s="1"/>
  <c r="G144" i="1" l="1"/>
  <c r="I144" i="1" s="1"/>
  <c r="E144" i="1"/>
  <c r="A145" i="1"/>
  <c r="H145" i="1" s="1"/>
  <c r="E145" i="1" l="1"/>
  <c r="G145" i="1"/>
  <c r="I145" i="1" s="1"/>
  <c r="A146" i="1"/>
  <c r="H146" i="1" s="1"/>
  <c r="G146" i="1" l="1"/>
  <c r="I146" i="1" s="1"/>
  <c r="E146" i="1"/>
  <c r="A147" i="1"/>
  <c r="H147" i="1" s="1"/>
  <c r="E147" i="1" l="1"/>
  <c r="G147" i="1"/>
  <c r="I147" i="1" s="1"/>
  <c r="A148" i="1"/>
  <c r="H148" i="1" s="1"/>
  <c r="G148" i="1" l="1"/>
  <c r="I148" i="1" s="1"/>
  <c r="E148" i="1"/>
  <c r="A149" i="1"/>
  <c r="H149" i="1" s="1"/>
  <c r="E149" i="1" l="1"/>
  <c r="G149" i="1"/>
  <c r="I149" i="1" s="1"/>
  <c r="A150" i="1"/>
  <c r="H150" i="1" s="1"/>
  <c r="G150" i="1" l="1"/>
  <c r="I150" i="1" s="1"/>
  <c r="E150" i="1"/>
  <c r="A151" i="1"/>
  <c r="H151" i="1" s="1"/>
  <c r="E151" i="1" l="1"/>
  <c r="G151" i="1"/>
  <c r="I151" i="1" s="1"/>
  <c r="A152" i="1"/>
  <c r="H152" i="1" s="1"/>
  <c r="G152" i="1" l="1"/>
  <c r="I152" i="1" s="1"/>
  <c r="E152" i="1"/>
  <c r="A153" i="1"/>
  <c r="H153" i="1" s="1"/>
  <c r="E153" i="1" l="1"/>
  <c r="G153" i="1"/>
  <c r="I153" i="1" s="1"/>
  <c r="A154" i="1"/>
  <c r="H154" i="1" s="1"/>
  <c r="G154" i="1" l="1"/>
  <c r="I154" i="1" s="1"/>
  <c r="E154" i="1"/>
  <c r="A155" i="1"/>
  <c r="H155" i="1" s="1"/>
  <c r="E155" i="1" l="1"/>
  <c r="G155" i="1"/>
  <c r="I155" i="1" s="1"/>
  <c r="A156" i="1"/>
  <c r="H156" i="1" s="1"/>
  <c r="G156" i="1" l="1"/>
  <c r="I156" i="1" s="1"/>
  <c r="E156" i="1"/>
  <c r="A157" i="1"/>
  <c r="H157" i="1" s="1"/>
  <c r="E157" i="1" l="1"/>
  <c r="G157" i="1"/>
  <c r="I157" i="1" s="1"/>
  <c r="A158" i="1"/>
  <c r="H158" i="1" s="1"/>
  <c r="G158" i="1" l="1"/>
  <c r="I158" i="1" s="1"/>
  <c r="E158" i="1"/>
  <c r="A159" i="1"/>
  <c r="H159" i="1" s="1"/>
  <c r="E159" i="1" l="1"/>
  <c r="G159" i="1"/>
  <c r="I159" i="1" s="1"/>
  <c r="A160" i="1"/>
  <c r="H160" i="1" s="1"/>
  <c r="G160" i="1" l="1"/>
  <c r="I160" i="1"/>
  <c r="E160" i="1"/>
  <c r="A161" i="1"/>
  <c r="H161" i="1" s="1"/>
  <c r="E161" i="1" l="1"/>
  <c r="G161" i="1"/>
  <c r="I161" i="1" s="1"/>
  <c r="A162" i="1"/>
  <c r="H162" i="1" s="1"/>
  <c r="G162" i="1" l="1"/>
  <c r="I162" i="1" s="1"/>
  <c r="E162" i="1"/>
  <c r="A163" i="1"/>
  <c r="H163" i="1" s="1"/>
  <c r="E163" i="1" l="1"/>
  <c r="G163" i="1"/>
  <c r="I163" i="1" s="1"/>
  <c r="A164" i="1"/>
  <c r="H164" i="1" s="1"/>
  <c r="G164" i="1" l="1"/>
  <c r="I164" i="1" s="1"/>
  <c r="E164" i="1"/>
  <c r="A165" i="1"/>
  <c r="H165" i="1" s="1"/>
  <c r="E165" i="1" l="1"/>
  <c r="G165" i="1"/>
  <c r="I165" i="1" s="1"/>
  <c r="A166" i="1"/>
  <c r="H166" i="1" s="1"/>
  <c r="G166" i="1" l="1"/>
  <c r="I166" i="1" s="1"/>
  <c r="E166" i="1"/>
  <c r="A167" i="1"/>
  <c r="H167" i="1" s="1"/>
  <c r="E167" i="1" l="1"/>
  <c r="G167" i="1"/>
  <c r="I167" i="1" s="1"/>
  <c r="A168" i="1"/>
  <c r="H168" i="1" s="1"/>
  <c r="G168" i="1" l="1"/>
  <c r="I168" i="1" s="1"/>
  <c r="E168" i="1"/>
  <c r="A169" i="1"/>
  <c r="H169" i="1" s="1"/>
  <c r="E169" i="1" l="1"/>
  <c r="G169" i="1"/>
  <c r="I169" i="1" s="1"/>
  <c r="A170" i="1"/>
  <c r="H170" i="1" s="1"/>
  <c r="G170" i="1" l="1"/>
  <c r="I170" i="1" s="1"/>
  <c r="E170" i="1"/>
  <c r="A171" i="1"/>
  <c r="H171" i="1" s="1"/>
  <c r="E171" i="1" l="1"/>
  <c r="G171" i="1"/>
  <c r="I171" i="1" s="1"/>
  <c r="A172" i="1"/>
  <c r="H172" i="1" s="1"/>
  <c r="G172" i="1" l="1"/>
  <c r="I172" i="1" s="1"/>
  <c r="E172" i="1"/>
  <c r="A173" i="1"/>
  <c r="H173" i="1" s="1"/>
  <c r="E173" i="1" l="1"/>
  <c r="G173" i="1"/>
  <c r="I173" i="1" s="1"/>
  <c r="A174" i="1"/>
  <c r="H174" i="1" s="1"/>
  <c r="G174" i="1" l="1"/>
  <c r="I174" i="1" s="1"/>
  <c r="E174" i="1"/>
  <c r="A175" i="1"/>
  <c r="H175" i="1" s="1"/>
  <c r="E175" i="1" l="1"/>
  <c r="G175" i="1"/>
  <c r="I175" i="1" s="1"/>
  <c r="A176" i="1"/>
  <c r="H176" i="1" s="1"/>
  <c r="G176" i="1" l="1"/>
  <c r="I176" i="1" s="1"/>
  <c r="E176" i="1"/>
  <c r="A177" i="1"/>
  <c r="H177" i="1" s="1"/>
  <c r="E177" i="1" l="1"/>
  <c r="G177" i="1"/>
  <c r="I177" i="1" s="1"/>
  <c r="A178" i="1"/>
  <c r="H178" i="1" s="1"/>
  <c r="G178" i="1" l="1"/>
  <c r="I178" i="1" s="1"/>
  <c r="E178" i="1"/>
  <c r="A179" i="1"/>
  <c r="H179" i="1" s="1"/>
  <c r="E179" i="1" l="1"/>
  <c r="G179" i="1"/>
  <c r="I179" i="1" s="1"/>
  <c r="A180" i="1"/>
  <c r="H180" i="1" s="1"/>
  <c r="G180" i="1" l="1"/>
  <c r="I180" i="1" s="1"/>
  <c r="E180" i="1"/>
  <c r="A181" i="1"/>
  <c r="H181" i="1" s="1"/>
  <c r="E181" i="1" l="1"/>
  <c r="G181" i="1"/>
  <c r="I181" i="1" s="1"/>
  <c r="A182" i="1"/>
  <c r="H182" i="1" s="1"/>
  <c r="G182" i="1" l="1"/>
  <c r="I182" i="1" s="1"/>
  <c r="E182" i="1"/>
  <c r="A183" i="1"/>
  <c r="H183" i="1" s="1"/>
  <c r="E183" i="1" l="1"/>
  <c r="G183" i="1"/>
  <c r="I183" i="1" s="1"/>
  <c r="A184" i="1"/>
  <c r="H184" i="1" s="1"/>
  <c r="G184" i="1" l="1"/>
  <c r="I184" i="1" s="1"/>
  <c r="E184" i="1"/>
  <c r="A185" i="1"/>
  <c r="H185" i="1" s="1"/>
  <c r="E185" i="1" l="1"/>
  <c r="G185" i="1"/>
  <c r="I185" i="1" s="1"/>
  <c r="A186" i="1"/>
  <c r="H186" i="1" s="1"/>
  <c r="G186" i="1" l="1"/>
  <c r="I186" i="1" s="1"/>
  <c r="E186" i="1"/>
  <c r="A187" i="1"/>
  <c r="H187" i="1" s="1"/>
  <c r="E187" i="1" l="1"/>
  <c r="G187" i="1"/>
  <c r="I187" i="1" s="1"/>
  <c r="A188" i="1"/>
  <c r="H188" i="1" s="1"/>
  <c r="G188" i="1" l="1"/>
  <c r="I188" i="1" s="1"/>
  <c r="E188" i="1"/>
  <c r="A189" i="1"/>
  <c r="H189" i="1" s="1"/>
  <c r="E189" i="1" l="1"/>
  <c r="G189" i="1"/>
  <c r="I189" i="1" s="1"/>
  <c r="A190" i="1"/>
  <c r="H190" i="1" s="1"/>
  <c r="G190" i="1" l="1"/>
  <c r="I190" i="1" s="1"/>
  <c r="E190" i="1"/>
  <c r="A191" i="1"/>
  <c r="H191" i="1" s="1"/>
  <c r="E191" i="1" l="1"/>
  <c r="G191" i="1"/>
  <c r="I191" i="1" s="1"/>
  <c r="A192" i="1"/>
  <c r="H192" i="1" s="1"/>
  <c r="G192" i="1" l="1"/>
  <c r="I192" i="1" s="1"/>
  <c r="E192" i="1"/>
  <c r="A193" i="1"/>
  <c r="H193" i="1" s="1"/>
  <c r="E193" i="1" l="1"/>
  <c r="G193" i="1"/>
  <c r="I193" i="1" s="1"/>
  <c r="A194" i="1"/>
  <c r="H194" i="1" s="1"/>
  <c r="G194" i="1" l="1"/>
  <c r="I194" i="1" s="1"/>
  <c r="E194" i="1"/>
  <c r="A195" i="1"/>
  <c r="H195" i="1" s="1"/>
  <c r="E195" i="1" l="1"/>
  <c r="G195" i="1"/>
  <c r="I195" i="1" s="1"/>
  <c r="A196" i="1"/>
  <c r="H196" i="1" s="1"/>
  <c r="G196" i="1" l="1"/>
  <c r="I196" i="1" s="1"/>
  <c r="E196" i="1"/>
  <c r="A197" i="1"/>
  <c r="H197" i="1" s="1"/>
  <c r="E197" i="1" l="1"/>
  <c r="G197" i="1"/>
  <c r="I197" i="1" s="1"/>
  <c r="A198" i="1"/>
  <c r="H198" i="1" s="1"/>
  <c r="G198" i="1" l="1"/>
  <c r="I198" i="1" s="1"/>
  <c r="E198" i="1"/>
  <c r="A199" i="1"/>
  <c r="H199" i="1" s="1"/>
  <c r="E199" i="1" l="1"/>
  <c r="G199" i="1"/>
  <c r="I199" i="1" s="1"/>
  <c r="A200" i="1"/>
  <c r="H200" i="1" s="1"/>
  <c r="G200" i="1" l="1"/>
  <c r="I200" i="1" s="1"/>
  <c r="E200" i="1"/>
  <c r="A201" i="1"/>
  <c r="H201" i="1" s="1"/>
  <c r="E201" i="1" l="1"/>
  <c r="G201" i="1"/>
  <c r="I201" i="1" s="1"/>
  <c r="A202" i="1"/>
  <c r="H202" i="1" s="1"/>
  <c r="G202" i="1" l="1"/>
  <c r="I202" i="1" s="1"/>
  <c r="E202" i="1"/>
  <c r="A203" i="1"/>
  <c r="H203" i="1" s="1"/>
  <c r="E203" i="1" l="1"/>
  <c r="G203" i="1"/>
  <c r="I203" i="1" s="1"/>
  <c r="A204" i="1"/>
  <c r="H204" i="1" s="1"/>
  <c r="G204" i="1" l="1"/>
  <c r="I204" i="1" s="1"/>
  <c r="E204" i="1"/>
  <c r="A205" i="1"/>
  <c r="H205" i="1" s="1"/>
  <c r="E205" i="1" l="1"/>
  <c r="G205" i="1"/>
  <c r="I205" i="1" s="1"/>
  <c r="A206" i="1"/>
  <c r="H206" i="1" s="1"/>
  <c r="G206" i="1" l="1"/>
  <c r="I206" i="1" s="1"/>
  <c r="E206" i="1"/>
  <c r="A207" i="1"/>
  <c r="H207" i="1" s="1"/>
  <c r="E207" i="1" l="1"/>
  <c r="G207" i="1"/>
  <c r="I207" i="1" s="1"/>
  <c r="A208" i="1"/>
  <c r="H208" i="1" s="1"/>
  <c r="G208" i="1" l="1"/>
  <c r="I208" i="1" s="1"/>
  <c r="E208" i="1"/>
  <c r="A209" i="1"/>
  <c r="H209" i="1" s="1"/>
  <c r="E209" i="1" l="1"/>
  <c r="G209" i="1"/>
  <c r="I209" i="1" s="1"/>
  <c r="A210" i="1"/>
  <c r="H210" i="1" s="1"/>
  <c r="G210" i="1" l="1"/>
  <c r="I210" i="1" s="1"/>
  <c r="E210" i="1"/>
  <c r="A211" i="1"/>
  <c r="H211" i="1" s="1"/>
  <c r="E211" i="1" l="1"/>
  <c r="G211" i="1"/>
  <c r="I211" i="1" s="1"/>
  <c r="A212" i="1"/>
  <c r="H212" i="1" s="1"/>
  <c r="G212" i="1" l="1"/>
  <c r="I212" i="1" s="1"/>
  <c r="E212" i="1"/>
  <c r="A213" i="1"/>
  <c r="H213" i="1" s="1"/>
  <c r="E213" i="1" l="1"/>
  <c r="G213" i="1"/>
  <c r="I213" i="1" s="1"/>
  <c r="A214" i="1"/>
  <c r="H214" i="1" s="1"/>
  <c r="G214" i="1" l="1"/>
  <c r="I214" i="1" s="1"/>
  <c r="E214" i="1"/>
  <c r="A215" i="1"/>
  <c r="H215" i="1" s="1"/>
  <c r="E215" i="1" l="1"/>
  <c r="G215" i="1"/>
  <c r="I215" i="1" s="1"/>
  <c r="A216" i="1"/>
  <c r="H216" i="1" s="1"/>
  <c r="G216" i="1" l="1"/>
  <c r="I216" i="1" s="1"/>
  <c r="E216" i="1"/>
  <c r="A217" i="1"/>
  <c r="H217" i="1" s="1"/>
  <c r="E217" i="1" l="1"/>
  <c r="G217" i="1"/>
  <c r="I217" i="1" s="1"/>
  <c r="A218" i="1"/>
  <c r="H218" i="1" s="1"/>
  <c r="G218" i="1" l="1"/>
  <c r="I218" i="1" s="1"/>
  <c r="E218" i="1"/>
  <c r="A219" i="1"/>
  <c r="H219" i="1" s="1"/>
  <c r="E219" i="1" l="1"/>
  <c r="G219" i="1"/>
  <c r="I219" i="1" s="1"/>
  <c r="A220" i="1"/>
  <c r="H220" i="1" s="1"/>
  <c r="G220" i="1" l="1"/>
  <c r="I220" i="1" s="1"/>
  <c r="E220" i="1"/>
  <c r="A221" i="1"/>
  <c r="H221" i="1" s="1"/>
  <c r="E221" i="1" l="1"/>
  <c r="G221" i="1"/>
  <c r="I221" i="1" s="1"/>
  <c r="A222" i="1"/>
  <c r="H222" i="1" s="1"/>
  <c r="G222" i="1" l="1"/>
  <c r="I222" i="1" s="1"/>
  <c r="E222" i="1"/>
  <c r="A223" i="1"/>
  <c r="H223" i="1" s="1"/>
  <c r="E223" i="1" l="1"/>
  <c r="G223" i="1"/>
  <c r="I223" i="1" s="1"/>
  <c r="A224" i="1"/>
  <c r="H224" i="1" s="1"/>
  <c r="G224" i="1" l="1"/>
  <c r="I224" i="1" s="1"/>
  <c r="E224" i="1"/>
  <c r="A225" i="1"/>
  <c r="H225" i="1" s="1"/>
  <c r="E225" i="1" l="1"/>
  <c r="G225" i="1"/>
  <c r="I225" i="1" s="1"/>
  <c r="A226" i="1"/>
  <c r="H226" i="1" s="1"/>
  <c r="G226" i="1" l="1"/>
  <c r="I226" i="1" s="1"/>
  <c r="E226" i="1"/>
  <c r="A227" i="1"/>
  <c r="H227" i="1" s="1"/>
  <c r="E227" i="1" l="1"/>
  <c r="G227" i="1"/>
  <c r="I227" i="1" s="1"/>
  <c r="A228" i="1"/>
  <c r="H228" i="1" s="1"/>
  <c r="G228" i="1" l="1"/>
  <c r="I228" i="1" s="1"/>
  <c r="E228" i="1"/>
  <c r="A229" i="1"/>
  <c r="H229" i="1" s="1"/>
  <c r="E229" i="1" l="1"/>
  <c r="G229" i="1"/>
  <c r="I229" i="1" s="1"/>
  <c r="A230" i="1"/>
  <c r="H230" i="1" s="1"/>
  <c r="G230" i="1" l="1"/>
  <c r="I230" i="1" s="1"/>
  <c r="E230" i="1"/>
  <c r="A231" i="1"/>
  <c r="H231" i="1" s="1"/>
  <c r="E231" i="1" l="1"/>
  <c r="G231" i="1"/>
  <c r="I231" i="1" s="1"/>
  <c r="A232" i="1"/>
  <c r="H232" i="1" s="1"/>
  <c r="G232" i="1" l="1"/>
  <c r="I232" i="1" s="1"/>
  <c r="E232" i="1"/>
  <c r="A233" i="1"/>
  <c r="H233" i="1" s="1"/>
  <c r="E233" i="1" l="1"/>
  <c r="G233" i="1"/>
  <c r="I233" i="1" s="1"/>
  <c r="A234" i="1"/>
  <c r="H234" i="1" s="1"/>
  <c r="G234" i="1" l="1"/>
  <c r="I234" i="1" s="1"/>
  <c r="E234" i="1"/>
  <c r="A235" i="1"/>
  <c r="H235" i="1" s="1"/>
  <c r="E235" i="1" l="1"/>
  <c r="G235" i="1"/>
  <c r="I235" i="1" s="1"/>
  <c r="A236" i="1"/>
  <c r="H236" i="1" s="1"/>
  <c r="G236" i="1" l="1"/>
  <c r="I236" i="1" s="1"/>
  <c r="E236" i="1"/>
  <c r="A237" i="1"/>
  <c r="H237" i="1" s="1"/>
  <c r="E237" i="1" l="1"/>
  <c r="G237" i="1"/>
  <c r="I237" i="1" s="1"/>
  <c r="A238" i="1"/>
  <c r="H238" i="1" s="1"/>
  <c r="G238" i="1" l="1"/>
  <c r="I238" i="1" s="1"/>
  <c r="E238" i="1"/>
  <c r="A239" i="1"/>
  <c r="H239" i="1" s="1"/>
  <c r="E239" i="1" l="1"/>
  <c r="G239" i="1"/>
  <c r="I239" i="1" s="1"/>
  <c r="A240" i="1"/>
  <c r="H240" i="1" s="1"/>
  <c r="G240" i="1" l="1"/>
  <c r="I240" i="1" s="1"/>
  <c r="E240" i="1"/>
  <c r="A241" i="1"/>
  <c r="H241" i="1" s="1"/>
  <c r="E241" i="1" l="1"/>
  <c r="G241" i="1"/>
  <c r="I241" i="1" s="1"/>
  <c r="A242" i="1"/>
  <c r="H242" i="1" s="1"/>
  <c r="G242" i="1" l="1"/>
  <c r="I242" i="1" s="1"/>
  <c r="E242" i="1"/>
  <c r="A243" i="1"/>
  <c r="H243" i="1" s="1"/>
  <c r="E243" i="1" l="1"/>
  <c r="G243" i="1"/>
  <c r="I243" i="1" s="1"/>
  <c r="A244" i="1"/>
  <c r="H244" i="1" s="1"/>
  <c r="G244" i="1" l="1"/>
  <c r="I244" i="1" s="1"/>
  <c r="E244" i="1"/>
  <c r="A245" i="1"/>
  <c r="H245" i="1" s="1"/>
  <c r="E245" i="1" l="1"/>
  <c r="G245" i="1"/>
  <c r="I245" i="1" s="1"/>
  <c r="A246" i="1"/>
  <c r="H246" i="1" s="1"/>
  <c r="G246" i="1" l="1"/>
  <c r="I246" i="1" s="1"/>
  <c r="E246" i="1"/>
  <c r="A247" i="1"/>
  <c r="H247" i="1" s="1"/>
  <c r="E247" i="1" l="1"/>
  <c r="G247" i="1"/>
  <c r="I247" i="1" s="1"/>
  <c r="A248" i="1"/>
  <c r="H248" i="1" s="1"/>
  <c r="G248" i="1" l="1"/>
  <c r="I248" i="1" s="1"/>
  <c r="E248" i="1"/>
  <c r="A249" i="1"/>
  <c r="H249" i="1" s="1"/>
  <c r="E249" i="1" l="1"/>
  <c r="G249" i="1"/>
  <c r="I249" i="1" s="1"/>
  <c r="A250" i="1"/>
  <c r="H250" i="1" s="1"/>
  <c r="G250" i="1" l="1"/>
  <c r="I250" i="1" s="1"/>
  <c r="E250" i="1"/>
  <c r="A251" i="1"/>
  <c r="H251" i="1" s="1"/>
  <c r="E251" i="1" l="1"/>
  <c r="G251" i="1"/>
  <c r="I251" i="1" s="1"/>
  <c r="A252" i="1"/>
  <c r="H252" i="1" s="1"/>
  <c r="G252" i="1" l="1"/>
  <c r="I252" i="1" s="1"/>
  <c r="E252" i="1"/>
  <c r="A253" i="1"/>
  <c r="H253" i="1" s="1"/>
  <c r="E253" i="1" l="1"/>
  <c r="G253" i="1"/>
  <c r="I253" i="1" s="1"/>
  <c r="A254" i="1"/>
  <c r="H254" i="1" s="1"/>
  <c r="G254" i="1" l="1"/>
  <c r="I254" i="1" s="1"/>
  <c r="E254" i="1"/>
  <c r="A255" i="1"/>
  <c r="H255" i="1" s="1"/>
  <c r="E255" i="1" l="1"/>
  <c r="G255" i="1"/>
  <c r="I255" i="1" s="1"/>
  <c r="A256" i="1"/>
  <c r="H256" i="1" s="1"/>
  <c r="G256" i="1" l="1"/>
  <c r="I256" i="1" s="1"/>
  <c r="E256" i="1"/>
  <c r="A257" i="1"/>
  <c r="H257" i="1" s="1"/>
  <c r="E257" i="1" l="1"/>
  <c r="G257" i="1"/>
  <c r="I257" i="1" s="1"/>
  <c r="A258" i="1"/>
  <c r="H258" i="1" s="1"/>
  <c r="G258" i="1" l="1"/>
  <c r="I258" i="1" s="1"/>
  <c r="E258" i="1"/>
  <c r="A259" i="1"/>
  <c r="H259" i="1" s="1"/>
  <c r="E259" i="1" l="1"/>
  <c r="G259" i="1"/>
  <c r="I259" i="1" s="1"/>
  <c r="A260" i="1"/>
  <c r="H260" i="1" s="1"/>
  <c r="G260" i="1" l="1"/>
  <c r="I260" i="1" s="1"/>
  <c r="E260" i="1"/>
  <c r="A261" i="1"/>
  <c r="H261" i="1" s="1"/>
  <c r="E261" i="1" l="1"/>
  <c r="G261" i="1"/>
  <c r="I261" i="1" s="1"/>
  <c r="A262" i="1"/>
  <c r="H262" i="1" s="1"/>
  <c r="G262" i="1" l="1"/>
  <c r="I262" i="1" s="1"/>
  <c r="E262" i="1"/>
  <c r="A263" i="1"/>
  <c r="H263" i="1" s="1"/>
  <c r="E263" i="1" l="1"/>
  <c r="G263" i="1"/>
  <c r="I263" i="1" s="1"/>
  <c r="A264" i="1"/>
  <c r="H264" i="1" s="1"/>
  <c r="G264" i="1" l="1"/>
  <c r="I264" i="1" s="1"/>
  <c r="E264" i="1"/>
  <c r="A265" i="1"/>
  <c r="H265" i="1" s="1"/>
  <c r="E265" i="1" l="1"/>
  <c r="G265" i="1"/>
  <c r="I265" i="1" s="1"/>
  <c r="A266" i="1"/>
  <c r="H266" i="1" s="1"/>
  <c r="G266" i="1" l="1"/>
  <c r="I266" i="1" s="1"/>
  <c r="E266" i="1"/>
  <c r="A267" i="1"/>
  <c r="H267" i="1" s="1"/>
  <c r="E267" i="1" l="1"/>
  <c r="G267" i="1"/>
  <c r="I267" i="1" s="1"/>
  <c r="A268" i="1"/>
  <c r="H268" i="1" s="1"/>
  <c r="G268" i="1" l="1"/>
  <c r="I268" i="1" s="1"/>
  <c r="E268" i="1"/>
  <c r="A269" i="1"/>
  <c r="H269" i="1" s="1"/>
  <c r="E269" i="1" l="1"/>
  <c r="G269" i="1"/>
  <c r="I269" i="1" s="1"/>
  <c r="A270" i="1"/>
  <c r="H270" i="1" s="1"/>
  <c r="G270" i="1" l="1"/>
  <c r="I270" i="1" s="1"/>
  <c r="E270" i="1"/>
  <c r="A271" i="1"/>
  <c r="H271" i="1" s="1"/>
  <c r="E271" i="1" l="1"/>
  <c r="G271" i="1"/>
  <c r="I271" i="1" s="1"/>
  <c r="A272" i="1"/>
  <c r="H272" i="1" s="1"/>
  <c r="E272" i="1" l="1"/>
  <c r="G272" i="1"/>
  <c r="I272" i="1" s="1"/>
  <c r="A273" i="1"/>
  <c r="H273" i="1" s="1"/>
  <c r="E273" i="1" l="1"/>
  <c r="G273" i="1"/>
  <c r="I273" i="1" s="1"/>
  <c r="A274" i="1"/>
  <c r="H274" i="1" s="1"/>
  <c r="E274" i="1" l="1"/>
  <c r="G274" i="1"/>
  <c r="I274" i="1" s="1"/>
  <c r="A275" i="1"/>
  <c r="H275" i="1" s="1"/>
  <c r="E275" i="1" l="1"/>
  <c r="G275" i="1"/>
  <c r="I275" i="1" s="1"/>
  <c r="A276" i="1"/>
  <c r="H276" i="1" s="1"/>
  <c r="E276" i="1" l="1"/>
  <c r="G276" i="1"/>
  <c r="I276" i="1" s="1"/>
  <c r="A277" i="1"/>
  <c r="H277" i="1" s="1"/>
  <c r="E277" i="1" l="1"/>
  <c r="G277" i="1"/>
  <c r="I277" i="1" s="1"/>
  <c r="A278" i="1"/>
  <c r="H278" i="1" s="1"/>
  <c r="E278" i="1" l="1"/>
  <c r="G278" i="1"/>
  <c r="I278" i="1" s="1"/>
  <c r="A279" i="1"/>
  <c r="H279" i="1" s="1"/>
  <c r="E279" i="1" l="1"/>
  <c r="G279" i="1"/>
  <c r="I279" i="1" s="1"/>
  <c r="A280" i="1"/>
  <c r="H280" i="1" s="1"/>
  <c r="G280" i="1" l="1"/>
  <c r="I280" i="1" s="1"/>
  <c r="E280" i="1"/>
  <c r="A281" i="1"/>
  <c r="H281" i="1" s="1"/>
  <c r="E281" i="1" l="1"/>
  <c r="G281" i="1"/>
  <c r="I281" i="1" s="1"/>
  <c r="A282" i="1"/>
  <c r="H282" i="1" s="1"/>
  <c r="G282" i="1" l="1"/>
  <c r="I282" i="1" s="1"/>
  <c r="E282" i="1"/>
  <c r="A283" i="1"/>
  <c r="H283" i="1" s="1"/>
  <c r="E283" i="1" l="1"/>
  <c r="G283" i="1"/>
  <c r="I283" i="1" s="1"/>
  <c r="A284" i="1"/>
  <c r="H284" i="1" s="1"/>
  <c r="G284" i="1" l="1"/>
  <c r="I284" i="1" s="1"/>
  <c r="E284" i="1"/>
  <c r="A285" i="1"/>
  <c r="H285" i="1" s="1"/>
  <c r="E285" i="1" l="1"/>
  <c r="G285" i="1"/>
  <c r="I285" i="1" s="1"/>
  <c r="A286" i="1"/>
  <c r="H286" i="1" s="1"/>
  <c r="E286" i="1" l="1"/>
  <c r="G286" i="1"/>
  <c r="I286" i="1" s="1"/>
  <c r="A287" i="1"/>
  <c r="H287" i="1" s="1"/>
  <c r="E287" i="1" l="1"/>
  <c r="G287" i="1"/>
  <c r="I287" i="1" s="1"/>
  <c r="A288" i="1"/>
  <c r="H288" i="1" s="1"/>
  <c r="E288" i="1" l="1"/>
  <c r="G288" i="1"/>
  <c r="I288" i="1" s="1"/>
  <c r="A289" i="1"/>
  <c r="D289" i="1" s="1"/>
  <c r="G289" i="1" l="1"/>
  <c r="H289" i="1"/>
  <c r="E289" i="1"/>
  <c r="I289" i="1"/>
  <c r="A290" i="1"/>
  <c r="D290" i="1" s="1"/>
  <c r="H290" i="1" l="1"/>
  <c r="E290" i="1"/>
  <c r="I290" i="1"/>
  <c r="G290" i="1"/>
  <c r="A291" i="1"/>
  <c r="D291" i="1" s="1"/>
  <c r="H291" i="1" l="1"/>
  <c r="G291" i="1"/>
  <c r="I291" i="1"/>
  <c r="E291" i="1"/>
  <c r="A292" i="1"/>
  <c r="D292" i="1" s="1"/>
  <c r="I292" i="1" l="1"/>
  <c r="H292" i="1"/>
  <c r="E292" i="1"/>
  <c r="G292" i="1"/>
  <c r="A293" i="1"/>
  <c r="D293" i="1" s="1"/>
  <c r="E293" i="1" l="1"/>
  <c r="H293" i="1"/>
  <c r="G293" i="1"/>
  <c r="I293" i="1"/>
  <c r="A294" i="1"/>
  <c r="D294" i="1" s="1"/>
  <c r="I294" i="1" l="1"/>
  <c r="E294" i="1"/>
  <c r="H294" i="1"/>
  <c r="G294" i="1"/>
  <c r="A295" i="1"/>
  <c r="D295" i="1" s="1"/>
  <c r="H295" i="1" l="1"/>
  <c r="G295" i="1"/>
  <c r="E295" i="1"/>
  <c r="I295" i="1"/>
  <c r="A296" i="1"/>
  <c r="D296" i="1" s="1"/>
  <c r="I296" i="1" l="1"/>
  <c r="H296" i="1"/>
  <c r="E296" i="1"/>
  <c r="G296" i="1"/>
  <c r="A297" i="1"/>
  <c r="D297" i="1" s="1"/>
  <c r="H297" i="1" l="1"/>
  <c r="G297" i="1"/>
  <c r="E297" i="1"/>
  <c r="I297" i="1"/>
  <c r="A298" i="1"/>
  <c r="D298" i="1" s="1"/>
  <c r="I298" i="1" l="1"/>
  <c r="E298" i="1"/>
  <c r="H298" i="1"/>
  <c r="G298" i="1"/>
  <c r="A299" i="1"/>
  <c r="D299" i="1" s="1"/>
  <c r="H299" i="1" l="1"/>
  <c r="G299" i="1"/>
  <c r="E299" i="1"/>
  <c r="I299" i="1"/>
  <c r="A300" i="1"/>
  <c r="D300" i="1" s="1"/>
  <c r="I300" i="1" l="1"/>
  <c r="H300" i="1"/>
  <c r="E300" i="1"/>
  <c r="G300" i="1"/>
  <c r="A301" i="1"/>
  <c r="D301" i="1" s="1"/>
  <c r="H301" i="1" l="1"/>
  <c r="G301" i="1"/>
  <c r="E301" i="1"/>
  <c r="I301" i="1"/>
  <c r="A302" i="1"/>
  <c r="D302" i="1" s="1"/>
  <c r="I302" i="1" l="1"/>
  <c r="H302" i="1"/>
  <c r="E302" i="1"/>
  <c r="G302" i="1"/>
  <c r="A303" i="1"/>
  <c r="D303" i="1" s="1"/>
  <c r="H303" i="1" l="1"/>
  <c r="G303" i="1"/>
  <c r="E303" i="1"/>
  <c r="I303" i="1"/>
  <c r="A304" i="1"/>
  <c r="D304" i="1" s="1"/>
  <c r="I304" i="1" l="1"/>
  <c r="H304" i="1"/>
  <c r="E304" i="1"/>
  <c r="G304" i="1"/>
  <c r="A305" i="1"/>
  <c r="D305" i="1" s="1"/>
  <c r="G305" i="1" l="1"/>
  <c r="E305" i="1"/>
  <c r="H305" i="1"/>
  <c r="I305" i="1"/>
  <c r="A306" i="1"/>
  <c r="D306" i="1" s="1"/>
  <c r="E306" i="1" l="1"/>
  <c r="I306" i="1"/>
  <c r="H306" i="1"/>
  <c r="G306" i="1"/>
  <c r="A307" i="1"/>
  <c r="D307" i="1" s="1"/>
  <c r="H307" i="1" l="1"/>
  <c r="G307" i="1"/>
  <c r="E307" i="1"/>
  <c r="I307" i="1"/>
  <c r="A308" i="1"/>
  <c r="D308" i="1" s="1"/>
  <c r="I308" i="1" l="1"/>
  <c r="H308" i="1"/>
  <c r="E308" i="1"/>
  <c r="G308" i="1"/>
  <c r="A309" i="1"/>
  <c r="D309" i="1" s="1"/>
  <c r="H309" i="1" l="1"/>
  <c r="G309" i="1"/>
  <c r="E309" i="1"/>
  <c r="I309" i="1"/>
  <c r="A310" i="1"/>
  <c r="D310" i="1" s="1"/>
  <c r="I310" i="1" l="1"/>
  <c r="H310" i="1"/>
  <c r="E310" i="1"/>
  <c r="G310" i="1"/>
  <c r="A311" i="1"/>
  <c r="D311" i="1" s="1"/>
  <c r="H311" i="1" l="1"/>
  <c r="G311" i="1"/>
  <c r="E311" i="1"/>
  <c r="I311" i="1"/>
  <c r="A312" i="1"/>
  <c r="D312" i="1" s="1"/>
  <c r="I312" i="1" l="1"/>
  <c r="H312" i="1"/>
  <c r="E312" i="1"/>
  <c r="G312" i="1"/>
  <c r="A313" i="1"/>
  <c r="D313" i="1" s="1"/>
  <c r="E313" i="1" l="1"/>
  <c r="H313" i="1"/>
  <c r="G313" i="1"/>
  <c r="I313" i="1"/>
  <c r="A314" i="1"/>
  <c r="D314" i="1" s="1"/>
  <c r="I314" i="1" l="1"/>
  <c r="E314" i="1"/>
  <c r="H314" i="1"/>
  <c r="G314" i="1"/>
  <c r="A315" i="1"/>
  <c r="D315" i="1" s="1"/>
  <c r="H315" i="1" l="1"/>
  <c r="E315" i="1"/>
  <c r="G315" i="1"/>
  <c r="I315" i="1"/>
  <c r="A316" i="1"/>
  <c r="D316" i="1" s="1"/>
  <c r="I316" i="1" l="1"/>
  <c r="H316" i="1"/>
  <c r="E316" i="1"/>
  <c r="G316" i="1"/>
  <c r="A317" i="1"/>
  <c r="D317" i="1" s="1"/>
  <c r="G317" i="1" l="1"/>
  <c r="H317" i="1"/>
  <c r="E317" i="1"/>
  <c r="I317" i="1"/>
  <c r="A318" i="1"/>
  <c r="D318" i="1" s="1"/>
  <c r="I318" i="1" l="1"/>
  <c r="H318" i="1"/>
  <c r="E318" i="1"/>
  <c r="G318" i="1"/>
  <c r="A319" i="1"/>
  <c r="D319" i="1" s="1"/>
  <c r="H319" i="1" l="1"/>
  <c r="G319" i="1"/>
  <c r="E319" i="1"/>
  <c r="I319" i="1"/>
  <c r="A320" i="1"/>
  <c r="D320" i="1" s="1"/>
  <c r="H320" i="1" l="1"/>
  <c r="I320" i="1"/>
  <c r="E320" i="1"/>
  <c r="G320" i="1"/>
  <c r="A321" i="1"/>
  <c r="D321" i="1" s="1"/>
  <c r="G321" i="1" l="1"/>
  <c r="H321" i="1"/>
  <c r="E321" i="1"/>
  <c r="I321" i="1"/>
  <c r="A322" i="1"/>
  <c r="D322" i="1" s="1"/>
  <c r="I322" i="1" l="1"/>
  <c r="H322" i="1"/>
  <c r="E322" i="1"/>
  <c r="G322" i="1"/>
  <c r="A323" i="1"/>
  <c r="D323" i="1" s="1"/>
  <c r="H323" i="1" l="1"/>
  <c r="E323" i="1"/>
  <c r="G323" i="1"/>
  <c r="I323" i="1"/>
  <c r="A324" i="1"/>
  <c r="D324" i="1" s="1"/>
  <c r="E324" i="1" l="1"/>
  <c r="I324" i="1"/>
  <c r="G324" i="1"/>
  <c r="H324" i="1"/>
  <c r="A325" i="1"/>
  <c r="D325" i="1" s="1"/>
  <c r="E325" i="1" l="1"/>
  <c r="I325" i="1"/>
  <c r="H325" i="1"/>
  <c r="G325" i="1"/>
  <c r="A326" i="1"/>
  <c r="D326" i="1" s="1"/>
  <c r="E326" i="1" l="1"/>
  <c r="I326" i="1"/>
  <c r="H326" i="1"/>
  <c r="G326" i="1"/>
  <c r="A327" i="1"/>
  <c r="D327" i="1" s="1"/>
  <c r="I327" i="1" l="1"/>
  <c r="E327" i="1"/>
  <c r="H327" i="1"/>
  <c r="G327" i="1"/>
  <c r="A328" i="1"/>
  <c r="D328" i="1" s="1"/>
  <c r="E328" i="1" l="1"/>
  <c r="H328" i="1"/>
  <c r="I328" i="1"/>
  <c r="G328" i="1"/>
  <c r="A329" i="1"/>
  <c r="D329" i="1" s="1"/>
  <c r="E329" i="1" l="1"/>
  <c r="I329" i="1"/>
  <c r="H329" i="1"/>
  <c r="G329" i="1"/>
  <c r="A330" i="1"/>
  <c r="D330" i="1" s="1"/>
  <c r="E330" i="1" l="1"/>
  <c r="I330" i="1"/>
  <c r="H330" i="1"/>
  <c r="G330" i="1"/>
  <c r="A331" i="1"/>
  <c r="D331" i="1" s="1"/>
  <c r="E331" i="1" l="1"/>
  <c r="I331" i="1"/>
  <c r="H331" i="1"/>
  <c r="G331" i="1"/>
  <c r="A332" i="1"/>
  <c r="D332" i="1" s="1"/>
  <c r="E332" i="1" l="1"/>
  <c r="I332" i="1"/>
  <c r="H332" i="1"/>
  <c r="G332" i="1"/>
  <c r="A333" i="1"/>
  <c r="D333" i="1" s="1"/>
  <c r="E333" i="1" l="1"/>
  <c r="I333" i="1"/>
  <c r="H333" i="1"/>
  <c r="G333" i="1"/>
  <c r="A334" i="1"/>
  <c r="D334" i="1" s="1"/>
  <c r="E334" i="1" l="1"/>
  <c r="I334" i="1"/>
  <c r="H334" i="1"/>
  <c r="G334" i="1"/>
  <c r="A335" i="1"/>
  <c r="D335" i="1" s="1"/>
  <c r="E335" i="1" l="1"/>
  <c r="I335" i="1"/>
  <c r="H335" i="1"/>
  <c r="G335" i="1"/>
  <c r="A336" i="1"/>
  <c r="D336" i="1" s="1"/>
  <c r="E336" i="1" l="1"/>
  <c r="I336" i="1"/>
  <c r="G336" i="1"/>
  <c r="H336" i="1"/>
  <c r="A337" i="1"/>
  <c r="D337" i="1" s="1"/>
  <c r="E337" i="1" l="1"/>
  <c r="I337" i="1"/>
  <c r="H337" i="1"/>
  <c r="G337" i="1"/>
  <c r="A338" i="1"/>
  <c r="D338" i="1" s="1"/>
  <c r="E338" i="1" l="1"/>
  <c r="I338" i="1"/>
  <c r="G338" i="1"/>
  <c r="H338" i="1"/>
  <c r="A339" i="1"/>
  <c r="D339" i="1" s="1"/>
  <c r="E339" i="1" l="1"/>
  <c r="I339" i="1"/>
  <c r="H339" i="1"/>
  <c r="G339" i="1"/>
  <c r="A340" i="1"/>
  <c r="D340" i="1" s="1"/>
  <c r="E340" i="1" l="1"/>
  <c r="I340" i="1"/>
  <c r="H340" i="1"/>
  <c r="G340" i="1"/>
  <c r="A341" i="1"/>
  <c r="D341" i="1" s="1"/>
  <c r="I341" i="1" l="1"/>
  <c r="G341" i="1"/>
  <c r="H341" i="1"/>
  <c r="E341" i="1"/>
  <c r="A342" i="1"/>
  <c r="D342" i="1" s="1"/>
  <c r="I342" i="1" l="1"/>
  <c r="E342" i="1"/>
  <c r="G342" i="1"/>
  <c r="H342" i="1"/>
  <c r="A343" i="1"/>
  <c r="D343" i="1" s="1"/>
  <c r="I343" i="1" l="1"/>
  <c r="E343" i="1"/>
  <c r="H343" i="1"/>
  <c r="G343" i="1"/>
  <c r="A344" i="1"/>
  <c r="D344" i="1" s="1"/>
  <c r="I344" i="1" l="1"/>
  <c r="E344" i="1"/>
  <c r="G344" i="1"/>
  <c r="H344" i="1"/>
  <c r="A345" i="1"/>
  <c r="D345" i="1" s="1"/>
  <c r="I345" i="1" l="1"/>
  <c r="E345" i="1"/>
  <c r="G345" i="1"/>
  <c r="H345" i="1"/>
  <c r="A346" i="1"/>
  <c r="D346" i="1" s="1"/>
  <c r="I346" i="1" l="1"/>
  <c r="E346" i="1"/>
  <c r="G346" i="1"/>
  <c r="H346" i="1"/>
  <c r="A347" i="1"/>
  <c r="D347" i="1" s="1"/>
  <c r="I347" i="1" l="1"/>
  <c r="E347" i="1"/>
  <c r="H347" i="1"/>
  <c r="G347" i="1"/>
  <c r="A348" i="1"/>
  <c r="D348" i="1" s="1"/>
  <c r="I348" i="1" l="1"/>
  <c r="E348" i="1"/>
  <c r="H348" i="1"/>
  <c r="G348" i="1"/>
  <c r="A349" i="1"/>
  <c r="D349" i="1" s="1"/>
  <c r="I349" i="1" l="1"/>
  <c r="E349" i="1"/>
  <c r="G349" i="1"/>
  <c r="H349" i="1"/>
  <c r="A350" i="1"/>
  <c r="D350" i="1" s="1"/>
  <c r="I350" i="1" l="1"/>
  <c r="E350" i="1"/>
  <c r="G350" i="1"/>
  <c r="H350" i="1"/>
  <c r="A351" i="1"/>
  <c r="D351" i="1" s="1"/>
  <c r="I351" i="1" l="1"/>
  <c r="E351" i="1"/>
  <c r="G351" i="1"/>
  <c r="H351" i="1"/>
  <c r="A352" i="1"/>
  <c r="D352" i="1" s="1"/>
  <c r="I352" i="1" l="1"/>
  <c r="E352" i="1"/>
  <c r="G352" i="1"/>
  <c r="H352" i="1"/>
  <c r="A353" i="1"/>
  <c r="D353" i="1" s="1"/>
  <c r="I353" i="1" l="1"/>
  <c r="E353" i="1"/>
  <c r="G353" i="1"/>
  <c r="H353" i="1"/>
  <c r="A354" i="1"/>
  <c r="D354" i="1" s="1"/>
  <c r="I354" i="1" l="1"/>
  <c r="E354" i="1"/>
  <c r="G354" i="1"/>
  <c r="H354" i="1"/>
  <c r="A355" i="1"/>
  <c r="D355" i="1" s="1"/>
  <c r="I355" i="1" l="1"/>
  <c r="E355" i="1"/>
  <c r="G355" i="1"/>
  <c r="H355" i="1"/>
  <c r="A356" i="1"/>
  <c r="D356" i="1" s="1"/>
  <c r="I356" i="1" l="1"/>
  <c r="E356" i="1"/>
  <c r="G356" i="1"/>
  <c r="H356" i="1"/>
  <c r="A357" i="1"/>
  <c r="D357" i="1" s="1"/>
  <c r="I357" i="1" l="1"/>
  <c r="E357" i="1"/>
  <c r="G357" i="1"/>
  <c r="H357" i="1"/>
  <c r="A358" i="1"/>
  <c r="D358" i="1" s="1"/>
  <c r="I358" i="1" l="1"/>
  <c r="E358" i="1"/>
  <c r="G358" i="1"/>
  <c r="H358" i="1"/>
  <c r="A359" i="1"/>
  <c r="D359" i="1" s="1"/>
  <c r="I359" i="1" l="1"/>
  <c r="E359" i="1"/>
  <c r="G359" i="1"/>
  <c r="H359" i="1"/>
  <c r="A360" i="1"/>
  <c r="D360" i="1" s="1"/>
  <c r="I360" i="1" l="1"/>
  <c r="E360" i="1"/>
  <c r="G360" i="1"/>
  <c r="H360" i="1"/>
  <c r="A361" i="1"/>
  <c r="D361" i="1" s="1"/>
  <c r="I361" i="1" l="1"/>
  <c r="E361" i="1"/>
  <c r="G361" i="1"/>
  <c r="H361" i="1"/>
  <c r="A362" i="1"/>
  <c r="D362" i="1" s="1"/>
  <c r="I362" i="1" l="1"/>
  <c r="E362" i="1"/>
  <c r="G362" i="1"/>
  <c r="H362" i="1"/>
  <c r="A363" i="1"/>
  <c r="D363" i="1" s="1"/>
  <c r="I363" i="1" l="1"/>
  <c r="E363" i="1"/>
  <c r="G363" i="1"/>
  <c r="H363" i="1"/>
  <c r="A364" i="1"/>
  <c r="D364" i="1" s="1"/>
  <c r="I364" i="1" l="1"/>
  <c r="E364" i="1"/>
  <c r="G364" i="1"/>
  <c r="H364" i="1"/>
  <c r="A365" i="1"/>
  <c r="D365" i="1" s="1"/>
  <c r="I365" i="1" l="1"/>
  <c r="E365" i="1"/>
  <c r="G365" i="1"/>
  <c r="H365" i="1"/>
  <c r="A366" i="1"/>
  <c r="D366" i="1" s="1"/>
  <c r="I366" i="1" l="1"/>
  <c r="E366" i="1"/>
  <c r="G366" i="1"/>
  <c r="H366" i="1"/>
  <c r="A367" i="1"/>
  <c r="D367" i="1" s="1"/>
  <c r="I367" i="1" l="1"/>
  <c r="E367" i="1"/>
  <c r="G367" i="1"/>
  <c r="H367" i="1"/>
  <c r="A368" i="1"/>
  <c r="D368" i="1" s="1"/>
  <c r="I368" i="1" l="1"/>
  <c r="E368" i="1"/>
  <c r="G368" i="1"/>
  <c r="H368" i="1"/>
  <c r="A369" i="1"/>
  <c r="D369" i="1" s="1"/>
  <c r="I369" i="1" l="1"/>
  <c r="E369" i="1"/>
  <c r="G369" i="1"/>
  <c r="H369" i="1"/>
  <c r="A370" i="1"/>
  <c r="D370" i="1" s="1"/>
  <c r="I370" i="1" l="1"/>
  <c r="E370" i="1"/>
  <c r="G370" i="1"/>
  <c r="H370" i="1"/>
  <c r="A371" i="1"/>
  <c r="D371" i="1" s="1"/>
  <c r="I371" i="1" l="1"/>
  <c r="E371" i="1"/>
  <c r="G371" i="1"/>
  <c r="H371" i="1"/>
  <c r="A372" i="1"/>
  <c r="D372" i="1" s="1"/>
  <c r="I372" i="1" l="1"/>
  <c r="E372" i="1"/>
  <c r="G372" i="1"/>
  <c r="H372" i="1"/>
  <c r="A373" i="1"/>
  <c r="D373" i="1" s="1"/>
  <c r="I373" i="1" l="1"/>
  <c r="E373" i="1"/>
  <c r="G373" i="1"/>
  <c r="H373" i="1"/>
  <c r="A374" i="1"/>
  <c r="D374" i="1" s="1"/>
  <c r="I374" i="1" l="1"/>
  <c r="E374" i="1"/>
  <c r="G374" i="1"/>
  <c r="H374" i="1"/>
  <c r="A375" i="1"/>
  <c r="D375" i="1" s="1"/>
  <c r="I375" i="1" l="1"/>
  <c r="E375" i="1"/>
  <c r="G375" i="1"/>
  <c r="H375" i="1"/>
  <c r="A376" i="1"/>
  <c r="D376" i="1" s="1"/>
  <c r="I376" i="1" l="1"/>
  <c r="E376" i="1"/>
  <c r="G376" i="1"/>
  <c r="H376" i="1"/>
  <c r="A377" i="1"/>
  <c r="D377" i="1" s="1"/>
  <c r="I377" i="1" l="1"/>
  <c r="H377" i="1"/>
  <c r="E377" i="1"/>
  <c r="G377" i="1"/>
  <c r="A378" i="1"/>
  <c r="D378" i="1" s="1"/>
  <c r="I378" i="1" l="1"/>
  <c r="H378" i="1"/>
  <c r="E378" i="1"/>
  <c r="G378" i="1"/>
  <c r="A379" i="1"/>
  <c r="D379" i="1" s="1"/>
  <c r="I379" i="1" l="1"/>
  <c r="H379" i="1"/>
  <c r="E379" i="1"/>
  <c r="G379" i="1"/>
  <c r="A380" i="1"/>
  <c r="D380" i="1" s="1"/>
  <c r="I380" i="1" l="1"/>
  <c r="H380" i="1"/>
  <c r="E380" i="1"/>
  <c r="G380" i="1"/>
  <c r="A381" i="1"/>
  <c r="D381" i="1" s="1"/>
  <c r="I381" i="1" l="1"/>
  <c r="H381" i="1"/>
  <c r="E381" i="1"/>
  <c r="G381" i="1"/>
  <c r="A382" i="1"/>
  <c r="D382" i="1" s="1"/>
  <c r="I382" i="1" l="1"/>
  <c r="H382" i="1"/>
  <c r="E382" i="1"/>
  <c r="G382" i="1"/>
  <c r="A383" i="1"/>
  <c r="D383" i="1" s="1"/>
  <c r="I383" i="1" l="1"/>
  <c r="H383" i="1"/>
  <c r="E383" i="1"/>
  <c r="G383" i="1"/>
  <c r="A384" i="1"/>
  <c r="D384" i="1" s="1"/>
  <c r="I384" i="1" l="1"/>
  <c r="H384" i="1"/>
  <c r="E384" i="1"/>
  <c r="G384" i="1"/>
  <c r="A385" i="1"/>
  <c r="D385" i="1" s="1"/>
  <c r="I385" i="1" l="1"/>
  <c r="H385" i="1"/>
  <c r="E385" i="1"/>
  <c r="G385" i="1"/>
  <c r="A386" i="1"/>
  <c r="D386" i="1" s="1"/>
  <c r="I386" i="1" l="1"/>
  <c r="H386" i="1"/>
  <c r="E386" i="1"/>
  <c r="G386" i="1"/>
  <c r="A387" i="1"/>
  <c r="D387" i="1" s="1"/>
  <c r="I387" i="1" l="1"/>
  <c r="H387" i="1"/>
  <c r="E387" i="1"/>
  <c r="G387" i="1"/>
  <c r="A388" i="1"/>
  <c r="D388" i="1" s="1"/>
  <c r="I388" i="1" l="1"/>
  <c r="H388" i="1"/>
  <c r="E388" i="1"/>
  <c r="G388" i="1"/>
  <c r="A389" i="1"/>
  <c r="D389" i="1" s="1"/>
  <c r="I389" i="1" l="1"/>
  <c r="H389" i="1"/>
  <c r="E389" i="1"/>
  <c r="G389" i="1"/>
  <c r="A390" i="1"/>
  <c r="D390" i="1" s="1"/>
  <c r="I390" i="1" l="1"/>
  <c r="H390" i="1"/>
  <c r="E390" i="1"/>
  <c r="G390" i="1"/>
  <c r="A391" i="1"/>
  <c r="D391" i="1" s="1"/>
  <c r="I391" i="1" l="1"/>
  <c r="H391" i="1"/>
  <c r="E391" i="1"/>
  <c r="G391" i="1"/>
  <c r="A392" i="1"/>
  <c r="D392" i="1" s="1"/>
  <c r="I392" i="1" l="1"/>
  <c r="H392" i="1"/>
  <c r="E392" i="1"/>
  <c r="G392" i="1"/>
  <c r="A393" i="1"/>
  <c r="D393" i="1" s="1"/>
  <c r="I393" i="1" l="1"/>
  <c r="H393" i="1"/>
  <c r="E393" i="1"/>
  <c r="G393" i="1"/>
  <c r="A394" i="1"/>
  <c r="D394" i="1" s="1"/>
  <c r="I394" i="1" l="1"/>
  <c r="H394" i="1"/>
  <c r="E394" i="1"/>
  <c r="G394" i="1"/>
  <c r="A395" i="1"/>
  <c r="D395" i="1" s="1"/>
  <c r="I395" i="1" l="1"/>
  <c r="H395" i="1"/>
  <c r="E395" i="1"/>
  <c r="G395" i="1"/>
  <c r="A396" i="1"/>
  <c r="D396" i="1" s="1"/>
  <c r="I396" i="1" l="1"/>
  <c r="H396" i="1"/>
  <c r="E396" i="1"/>
  <c r="G396" i="1"/>
  <c r="A397" i="1"/>
  <c r="D397" i="1" s="1"/>
  <c r="I397" i="1" l="1"/>
  <c r="H397" i="1"/>
  <c r="E397" i="1"/>
  <c r="G397" i="1"/>
  <c r="A398" i="1"/>
  <c r="D398" i="1" s="1"/>
  <c r="I398" i="1" l="1"/>
  <c r="H398" i="1"/>
  <c r="E398" i="1"/>
  <c r="G398" i="1"/>
  <c r="A399" i="1"/>
  <c r="D399" i="1" s="1"/>
  <c r="I399" i="1" l="1"/>
  <c r="H399" i="1"/>
  <c r="E399" i="1"/>
  <c r="G399" i="1"/>
  <c r="A400" i="1"/>
  <c r="D400" i="1" s="1"/>
  <c r="I400" i="1" l="1"/>
  <c r="H400" i="1"/>
  <c r="E400" i="1"/>
  <c r="G400" i="1"/>
  <c r="A401" i="1"/>
  <c r="D401" i="1" s="1"/>
  <c r="I401" i="1" l="1"/>
  <c r="H401" i="1"/>
  <c r="E401" i="1"/>
  <c r="G401" i="1"/>
  <c r="A402" i="1"/>
  <c r="D402" i="1" s="1"/>
  <c r="I402" i="1" l="1"/>
  <c r="H402" i="1"/>
  <c r="E402" i="1"/>
  <c r="G402" i="1"/>
  <c r="A403" i="1"/>
  <c r="D403" i="1" s="1"/>
  <c r="I403" i="1" l="1"/>
  <c r="H403" i="1"/>
  <c r="E403" i="1"/>
  <c r="G403" i="1"/>
  <c r="A404" i="1"/>
  <c r="D404" i="1" s="1"/>
  <c r="I404" i="1" l="1"/>
  <c r="H404" i="1"/>
  <c r="E404" i="1"/>
  <c r="G404" i="1"/>
  <c r="A405" i="1"/>
  <c r="D405" i="1" s="1"/>
  <c r="I405" i="1" l="1"/>
  <c r="H405" i="1"/>
  <c r="E405" i="1"/>
  <c r="G405" i="1"/>
  <c r="A406" i="1"/>
  <c r="D406" i="1" s="1"/>
  <c r="I406" i="1" l="1"/>
  <c r="H406" i="1"/>
  <c r="E406" i="1"/>
  <c r="G406" i="1"/>
  <c r="A407" i="1"/>
  <c r="D407" i="1" s="1"/>
  <c r="I407" i="1" l="1"/>
  <c r="H407" i="1"/>
  <c r="E407" i="1"/>
  <c r="G407" i="1"/>
  <c r="A408" i="1"/>
  <c r="D408" i="1" s="1"/>
  <c r="I408" i="1" l="1"/>
  <c r="H408" i="1"/>
  <c r="E408" i="1"/>
  <c r="G408" i="1"/>
  <c r="A409" i="1"/>
  <c r="D409" i="1" s="1"/>
  <c r="I409" i="1" l="1"/>
  <c r="H409" i="1"/>
  <c r="E409" i="1"/>
  <c r="G409" i="1"/>
  <c r="A410" i="1"/>
  <c r="D410" i="1" s="1"/>
  <c r="I410" i="1" l="1"/>
  <c r="H410" i="1"/>
  <c r="E410" i="1"/>
  <c r="G410" i="1"/>
  <c r="A411" i="1"/>
  <c r="D411" i="1" s="1"/>
  <c r="I411" i="1" l="1"/>
  <c r="H411" i="1"/>
  <c r="E411" i="1"/>
  <c r="G411" i="1"/>
  <c r="A412" i="1"/>
  <c r="D412" i="1" s="1"/>
  <c r="I412" i="1" l="1"/>
  <c r="H412" i="1"/>
  <c r="E412" i="1"/>
  <c r="G412" i="1"/>
  <c r="A413" i="1"/>
  <c r="D413" i="1" s="1"/>
  <c r="I413" i="1" l="1"/>
  <c r="H413" i="1"/>
  <c r="E413" i="1"/>
  <c r="G413" i="1"/>
  <c r="A414" i="1"/>
  <c r="D414" i="1" s="1"/>
  <c r="I414" i="1" l="1"/>
  <c r="H414" i="1"/>
  <c r="E414" i="1"/>
  <c r="G414" i="1"/>
  <c r="A415" i="1"/>
  <c r="D415" i="1" s="1"/>
  <c r="I415" i="1" l="1"/>
  <c r="H415" i="1"/>
  <c r="E415" i="1"/>
  <c r="G415" i="1"/>
  <c r="A416" i="1"/>
  <c r="D416" i="1" s="1"/>
  <c r="I416" i="1" l="1"/>
  <c r="H416" i="1"/>
  <c r="E416" i="1"/>
  <c r="G416" i="1"/>
  <c r="A417" i="1"/>
  <c r="D417" i="1" s="1"/>
  <c r="I417" i="1" l="1"/>
  <c r="H417" i="1"/>
  <c r="E417" i="1"/>
  <c r="G417" i="1"/>
  <c r="A418" i="1"/>
  <c r="D418" i="1" s="1"/>
  <c r="I418" i="1" l="1"/>
  <c r="H418" i="1"/>
  <c r="E418" i="1"/>
  <c r="G418" i="1"/>
  <c r="A419" i="1"/>
  <c r="D419" i="1" s="1"/>
  <c r="I419" i="1" l="1"/>
  <c r="H419" i="1"/>
  <c r="E419" i="1"/>
  <c r="G419" i="1"/>
  <c r="A420" i="1"/>
  <c r="D420" i="1" s="1"/>
  <c r="I420" i="1" l="1"/>
  <c r="H420" i="1"/>
  <c r="E420" i="1"/>
  <c r="G420" i="1"/>
  <c r="A421" i="1"/>
  <c r="D421" i="1" s="1"/>
  <c r="I421" i="1" l="1"/>
  <c r="H421" i="1"/>
  <c r="E421" i="1"/>
  <c r="G421" i="1"/>
  <c r="A422" i="1"/>
  <c r="D422" i="1" s="1"/>
  <c r="I422" i="1" l="1"/>
  <c r="H422" i="1"/>
  <c r="E422" i="1"/>
  <c r="G422" i="1"/>
  <c r="A423" i="1"/>
  <c r="D423" i="1" s="1"/>
  <c r="I423" i="1" l="1"/>
  <c r="H423" i="1"/>
  <c r="E423" i="1"/>
  <c r="G423" i="1"/>
  <c r="A424" i="1"/>
  <c r="D424" i="1" s="1"/>
  <c r="I424" i="1" l="1"/>
  <c r="H424" i="1"/>
  <c r="G424" i="1"/>
  <c r="E424" i="1"/>
  <c r="A425" i="1"/>
  <c r="D425" i="1" s="1"/>
  <c r="I425" i="1" l="1"/>
  <c r="H425" i="1"/>
  <c r="G425" i="1"/>
  <c r="E425" i="1"/>
  <c r="D20" i="1" l="1"/>
  <c r="C20" i="1" s="1"/>
  <c r="F20" i="1" s="1"/>
  <c r="D21" i="1" l="1"/>
  <c r="C21" i="1" s="1"/>
  <c r="F21" i="1" s="1"/>
  <c r="D22" i="1" l="1"/>
  <c r="C22" i="1" s="1"/>
  <c r="F22" i="1" s="1"/>
  <c r="D23" i="1" l="1"/>
  <c r="C23" i="1" s="1"/>
  <c r="F23" i="1" s="1"/>
  <c r="D24" i="1" l="1"/>
  <c r="C24" i="1" s="1"/>
  <c r="F24" i="1" s="1"/>
  <c r="D25" i="1" l="1"/>
  <c r="C25" i="1" s="1"/>
  <c r="F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D26" i="1"/>
  <c r="C26" i="1" s="1"/>
  <c r="F26" i="1" s="1"/>
  <c r="B10" i="1" l="1"/>
  <c r="D27" i="1"/>
  <c r="C27" i="1" s="1"/>
  <c r="F27" i="1" s="1"/>
  <c r="D28" i="1" l="1"/>
  <c r="C28" i="1" s="1"/>
  <c r="F28" i="1" s="1"/>
  <c r="D29" i="1" l="1"/>
  <c r="C29" i="1" s="1"/>
  <c r="F29" i="1" s="1"/>
  <c r="D30" i="1" l="1"/>
  <c r="C30" i="1" s="1"/>
  <c r="F30" i="1" s="1"/>
  <c r="D31" i="1" l="1"/>
  <c r="C31" i="1" s="1"/>
  <c r="F31" i="1" s="1"/>
  <c r="D32" i="1" l="1"/>
  <c r="C32" i="1" s="1"/>
  <c r="F32" i="1" s="1"/>
  <c r="D33" i="1" l="1"/>
  <c r="C33" i="1" s="1"/>
  <c r="F33" i="1" s="1"/>
  <c r="D34" i="1" l="1"/>
  <c r="C34" i="1" s="1"/>
  <c r="F34" i="1" s="1"/>
  <c r="D35" i="1" l="1"/>
  <c r="C35" i="1" s="1"/>
  <c r="F35" i="1" s="1"/>
  <c r="D36" i="1" l="1"/>
  <c r="C36" i="1" s="1"/>
  <c r="F36" i="1" s="1"/>
  <c r="D37" i="1" l="1"/>
  <c r="C37" i="1" s="1"/>
  <c r="F37" i="1" s="1"/>
  <c r="D38" i="1" l="1"/>
  <c r="C38" i="1" s="1"/>
  <c r="F38" i="1" s="1"/>
  <c r="D39" i="1" l="1"/>
  <c r="C39" i="1" s="1"/>
  <c r="F39" i="1" s="1"/>
  <c r="D40" i="1" l="1"/>
  <c r="C40" i="1" s="1"/>
  <c r="F40" i="1" s="1"/>
  <c r="D41" i="1" l="1"/>
  <c r="C41" i="1" s="1"/>
  <c r="F41" i="1" s="1"/>
  <c r="D42" i="1" l="1"/>
  <c r="C42" i="1" s="1"/>
  <c r="F42" i="1" s="1"/>
  <c r="D43" i="1" l="1"/>
  <c r="C43" i="1" s="1"/>
  <c r="F43" i="1" s="1"/>
  <c r="D44" i="1" l="1"/>
  <c r="C44" i="1" s="1"/>
  <c r="F44" i="1" s="1"/>
  <c r="D45" i="1" l="1"/>
  <c r="C45" i="1" s="1"/>
  <c r="F45" i="1" s="1"/>
  <c r="D46" i="1" l="1"/>
  <c r="C46" i="1" s="1"/>
  <c r="F46" i="1" s="1"/>
  <c r="D47" i="1" l="1"/>
  <c r="C47" i="1" s="1"/>
  <c r="F47" i="1" s="1"/>
  <c r="D48" i="1" l="1"/>
  <c r="C48" i="1" s="1"/>
  <c r="F48" i="1" s="1"/>
  <c r="D49" i="1" l="1"/>
  <c r="C49" i="1" s="1"/>
  <c r="F49" i="1" s="1"/>
  <c r="D50" i="1" l="1"/>
  <c r="C50" i="1" s="1"/>
  <c r="F50" i="1" s="1"/>
  <c r="D51" i="1" l="1"/>
  <c r="C51" i="1" s="1"/>
  <c r="F51" i="1" s="1"/>
  <c r="D52" i="1" l="1"/>
  <c r="C52" i="1" s="1"/>
  <c r="F52" i="1" s="1"/>
  <c r="D53" i="1" l="1"/>
  <c r="C53" i="1" s="1"/>
  <c r="F53" i="1" s="1"/>
  <c r="D54" i="1" l="1"/>
  <c r="C54" i="1" s="1"/>
  <c r="F54" i="1" s="1"/>
  <c r="D55" i="1" l="1"/>
  <c r="C55" i="1" s="1"/>
  <c r="F55" i="1" s="1"/>
  <c r="D56" i="1" l="1"/>
  <c r="C56" i="1" s="1"/>
  <c r="F56" i="1" s="1"/>
  <c r="D57" i="1" l="1"/>
  <c r="C57" i="1" s="1"/>
  <c r="F57" i="1" s="1"/>
  <c r="D58" i="1" l="1"/>
  <c r="C58" i="1" s="1"/>
  <c r="F58" i="1" s="1"/>
  <c r="D59" i="1" l="1"/>
  <c r="C59" i="1" s="1"/>
  <c r="F59" i="1" s="1"/>
  <c r="D60" i="1" l="1"/>
  <c r="C60" i="1" s="1"/>
  <c r="F60" i="1" s="1"/>
  <c r="D61" i="1" l="1"/>
  <c r="C61" i="1" s="1"/>
  <c r="F61" i="1" s="1"/>
  <c r="D62" i="1" l="1"/>
  <c r="C62" i="1" s="1"/>
  <c r="F62" i="1" s="1"/>
  <c r="D63" i="1" l="1"/>
  <c r="C63" i="1" s="1"/>
  <c r="F63" i="1" s="1"/>
  <c r="D64" i="1" l="1"/>
  <c r="C64" i="1" s="1"/>
  <c r="F64" i="1" s="1"/>
  <c r="D65" i="1" l="1"/>
  <c r="C65" i="1" s="1"/>
  <c r="F65" i="1" s="1"/>
  <c r="D66" i="1" l="1"/>
  <c r="C66" i="1" s="1"/>
  <c r="F66" i="1" s="1"/>
  <c r="D67" i="1" l="1"/>
  <c r="C67" i="1" s="1"/>
  <c r="F67" i="1" s="1"/>
  <c r="D68" i="1" l="1"/>
  <c r="C68" i="1" s="1"/>
  <c r="F68" i="1" s="1"/>
  <c r="D69" i="1" l="1"/>
  <c r="C69" i="1" s="1"/>
  <c r="F69" i="1" s="1"/>
  <c r="D70" i="1" l="1"/>
  <c r="C70" i="1" s="1"/>
  <c r="F70" i="1" s="1"/>
  <c r="D71" i="1" l="1"/>
  <c r="C71" i="1" s="1"/>
  <c r="F71" i="1" s="1"/>
  <c r="D72" i="1" l="1"/>
  <c r="C72" i="1" s="1"/>
  <c r="F72" i="1" s="1"/>
  <c r="D73" i="1" l="1"/>
  <c r="C73" i="1" s="1"/>
  <c r="F73" i="1" s="1"/>
  <c r="D74" i="1" l="1"/>
  <c r="C74" i="1" s="1"/>
  <c r="F74" i="1" s="1"/>
  <c r="D75" i="1" l="1"/>
  <c r="C75" i="1" s="1"/>
  <c r="F75" i="1" s="1"/>
  <c r="D76" i="1" l="1"/>
  <c r="C76" i="1" s="1"/>
  <c r="F76" i="1" s="1"/>
  <c r="D77" i="1" l="1"/>
  <c r="C77" i="1" s="1"/>
  <c r="F77" i="1" s="1"/>
  <c r="D78" i="1" l="1"/>
  <c r="C78" i="1" s="1"/>
  <c r="F78" i="1" s="1"/>
  <c r="D79" i="1" l="1"/>
  <c r="C79" i="1" s="1"/>
  <c r="F79" i="1" s="1"/>
  <c r="D80" i="1" l="1"/>
  <c r="C80" i="1" s="1"/>
  <c r="F80" i="1" s="1"/>
  <c r="D81" i="1" l="1"/>
  <c r="C81" i="1" s="1"/>
  <c r="F81" i="1" s="1"/>
  <c r="D82" i="1" l="1"/>
  <c r="C82" i="1" s="1"/>
  <c r="F82" i="1" s="1"/>
  <c r="D83" i="1" l="1"/>
  <c r="C83" i="1" s="1"/>
  <c r="F83" i="1" s="1"/>
  <c r="D84" i="1" l="1"/>
  <c r="C84" i="1" s="1"/>
  <c r="F84" i="1" s="1"/>
  <c r="D85" i="1" l="1"/>
  <c r="C85" i="1" s="1"/>
  <c r="F85" i="1" s="1"/>
  <c r="D86" i="1" l="1"/>
  <c r="C86" i="1" s="1"/>
  <c r="F86" i="1" s="1"/>
  <c r="D87" i="1" l="1"/>
  <c r="C87" i="1" s="1"/>
  <c r="F87" i="1" s="1"/>
  <c r="D88" i="1" l="1"/>
  <c r="C88" i="1" s="1"/>
  <c r="F88" i="1" s="1"/>
  <c r="D89" i="1" l="1"/>
  <c r="C89" i="1" s="1"/>
  <c r="F89" i="1" s="1"/>
  <c r="D90" i="1" l="1"/>
  <c r="C90" i="1" s="1"/>
  <c r="F90" i="1" s="1"/>
  <c r="D91" i="1" l="1"/>
  <c r="C91" i="1" s="1"/>
  <c r="F91" i="1" s="1"/>
  <c r="D92" i="1" l="1"/>
  <c r="C92" i="1" s="1"/>
  <c r="F92" i="1" s="1"/>
  <c r="D93" i="1" l="1"/>
  <c r="C93" i="1" s="1"/>
  <c r="F93" i="1" s="1"/>
  <c r="D94" i="1" l="1"/>
  <c r="C94" i="1" s="1"/>
  <c r="F94" i="1" s="1"/>
  <c r="D95" i="1" l="1"/>
  <c r="C95" i="1" s="1"/>
  <c r="F95" i="1" s="1"/>
  <c r="D96" i="1" l="1"/>
  <c r="C96" i="1" s="1"/>
  <c r="F96" i="1" s="1"/>
  <c r="D97" i="1" l="1"/>
  <c r="C97" i="1" s="1"/>
  <c r="F97" i="1" s="1"/>
  <c r="D98" i="1" l="1"/>
  <c r="C98" i="1" s="1"/>
  <c r="F98" i="1" s="1"/>
  <c r="D99" i="1" l="1"/>
  <c r="C99" i="1" s="1"/>
  <c r="F99" i="1" s="1"/>
  <c r="D100" i="1" l="1"/>
  <c r="C100" i="1" s="1"/>
  <c r="F100" i="1" s="1"/>
  <c r="D101" i="1" l="1"/>
  <c r="C101" i="1" s="1"/>
  <c r="F101" i="1" s="1"/>
  <c r="D102" i="1" l="1"/>
  <c r="C102" i="1" s="1"/>
  <c r="F102" i="1" s="1"/>
  <c r="D103" i="1" l="1"/>
  <c r="C103" i="1" s="1"/>
  <c r="F103" i="1" s="1"/>
  <c r="D104" i="1" l="1"/>
  <c r="C104" i="1" s="1"/>
  <c r="F104" i="1" s="1"/>
  <c r="D105" i="1" l="1"/>
  <c r="C105" i="1" s="1"/>
  <c r="F105" i="1" s="1"/>
  <c r="D106" i="1" l="1"/>
  <c r="C106" i="1" s="1"/>
  <c r="F106" i="1" s="1"/>
  <c r="D107" i="1" l="1"/>
  <c r="C107" i="1" s="1"/>
  <c r="F107" i="1" s="1"/>
  <c r="D108" i="1" l="1"/>
  <c r="C108" i="1" s="1"/>
  <c r="F108" i="1" s="1"/>
  <c r="D109" i="1" l="1"/>
  <c r="C109" i="1" s="1"/>
  <c r="F109" i="1" s="1"/>
  <c r="D110" i="1" l="1"/>
  <c r="C110" i="1" s="1"/>
  <c r="F110" i="1" s="1"/>
  <c r="D111" i="1" l="1"/>
  <c r="C111" i="1" s="1"/>
  <c r="F111" i="1" s="1"/>
  <c r="D112" i="1" l="1"/>
  <c r="C112" i="1" s="1"/>
  <c r="F112" i="1" s="1"/>
  <c r="D113" i="1" l="1"/>
  <c r="C113" i="1" s="1"/>
  <c r="F113" i="1" s="1"/>
  <c r="D114" i="1" l="1"/>
  <c r="C114" i="1" s="1"/>
  <c r="F114" i="1" s="1"/>
  <c r="D115" i="1" l="1"/>
  <c r="C115" i="1" s="1"/>
  <c r="F115" i="1" s="1"/>
  <c r="D116" i="1" l="1"/>
  <c r="C116" i="1" s="1"/>
  <c r="F116" i="1" s="1"/>
  <c r="D117" i="1" l="1"/>
  <c r="C117" i="1" s="1"/>
  <c r="F117" i="1" s="1"/>
  <c r="D118" i="1" l="1"/>
  <c r="C118" i="1" s="1"/>
  <c r="F118" i="1" s="1"/>
  <c r="D119" i="1" l="1"/>
  <c r="C119" i="1" s="1"/>
  <c r="F119" i="1" s="1"/>
  <c r="D120" i="1" l="1"/>
  <c r="C120" i="1" s="1"/>
  <c r="F120" i="1" s="1"/>
  <c r="D121" i="1" l="1"/>
  <c r="C121" i="1" s="1"/>
  <c r="F121" i="1" s="1"/>
  <c r="D122" i="1" l="1"/>
  <c r="C122" i="1" s="1"/>
  <c r="F122" i="1" s="1"/>
  <c r="D123" i="1" l="1"/>
  <c r="C123" i="1" s="1"/>
  <c r="F123" i="1" s="1"/>
  <c r="D124" i="1" l="1"/>
  <c r="C124" i="1" s="1"/>
  <c r="F124" i="1" s="1"/>
  <c r="D125" i="1" l="1"/>
  <c r="C125" i="1" s="1"/>
  <c r="F125" i="1" s="1"/>
  <c r="D126" i="1" l="1"/>
  <c r="C126" i="1" s="1"/>
  <c r="F126" i="1" s="1"/>
  <c r="D127" i="1" l="1"/>
  <c r="C127" i="1" s="1"/>
  <c r="F127" i="1" s="1"/>
  <c r="D128" i="1" l="1"/>
  <c r="C128" i="1" s="1"/>
  <c r="F128" i="1" s="1"/>
  <c r="D129" i="1" l="1"/>
  <c r="C129" i="1" s="1"/>
  <c r="F129" i="1" s="1"/>
  <c r="D130" i="1" l="1"/>
  <c r="C130" i="1" s="1"/>
  <c r="F130" i="1" s="1"/>
  <c r="D131" i="1" l="1"/>
  <c r="C131" i="1" s="1"/>
  <c r="F131" i="1" s="1"/>
  <c r="D132" i="1" l="1"/>
  <c r="C132" i="1" s="1"/>
  <c r="F132" i="1" s="1"/>
  <c r="D133" i="1" l="1"/>
  <c r="C133" i="1" s="1"/>
  <c r="F133" i="1" s="1"/>
  <c r="D134" i="1" l="1"/>
  <c r="C134" i="1" s="1"/>
  <c r="F134" i="1" s="1"/>
  <c r="D135" i="1" l="1"/>
  <c r="C135" i="1" s="1"/>
  <c r="F135" i="1" s="1"/>
  <c r="D136" i="1" l="1"/>
  <c r="C136" i="1" s="1"/>
  <c r="F136" i="1" s="1"/>
  <c r="D137" i="1" l="1"/>
  <c r="C137" i="1" s="1"/>
  <c r="F137" i="1" s="1"/>
  <c r="D138" i="1" l="1"/>
  <c r="C138" i="1" s="1"/>
  <c r="F138" i="1" s="1"/>
  <c r="D139" i="1" l="1"/>
  <c r="C139" i="1" s="1"/>
  <c r="F139" i="1" s="1"/>
  <c r="D140" i="1" l="1"/>
  <c r="C140" i="1" s="1"/>
  <c r="F140" i="1" s="1"/>
  <c r="D141" i="1" l="1"/>
  <c r="C141" i="1" s="1"/>
  <c r="F141" i="1" s="1"/>
  <c r="D142" i="1" l="1"/>
  <c r="C142" i="1" s="1"/>
  <c r="F142" i="1" s="1"/>
  <c r="D143" i="1" l="1"/>
  <c r="C143" i="1" s="1"/>
  <c r="F143" i="1" s="1"/>
  <c r="D144" i="1" l="1"/>
  <c r="C144" i="1" s="1"/>
  <c r="F144" i="1" s="1"/>
  <c r="D145" i="1" l="1"/>
  <c r="C145" i="1" s="1"/>
  <c r="F145" i="1" s="1"/>
  <c r="D146" i="1" l="1"/>
  <c r="C146" i="1" s="1"/>
  <c r="F146" i="1" s="1"/>
  <c r="D147" i="1" l="1"/>
  <c r="C147" i="1" s="1"/>
  <c r="F147" i="1" s="1"/>
  <c r="D148" i="1" l="1"/>
  <c r="C148" i="1" s="1"/>
  <c r="F148" i="1" s="1"/>
  <c r="D149" i="1" l="1"/>
  <c r="C149" i="1" s="1"/>
  <c r="F149" i="1" s="1"/>
  <c r="D150" i="1" l="1"/>
  <c r="C150" i="1" s="1"/>
  <c r="F150" i="1" s="1"/>
  <c r="D151" i="1" l="1"/>
  <c r="C151" i="1" s="1"/>
  <c r="F151" i="1" s="1"/>
  <c r="D152" i="1" l="1"/>
  <c r="C152" i="1" s="1"/>
  <c r="F152" i="1" s="1"/>
  <c r="D153" i="1" l="1"/>
  <c r="C153" i="1" s="1"/>
  <c r="F153" i="1" s="1"/>
  <c r="D154" i="1" l="1"/>
  <c r="C154" i="1" s="1"/>
  <c r="F154" i="1" s="1"/>
  <c r="D155" i="1" l="1"/>
  <c r="C155" i="1" s="1"/>
  <c r="F155" i="1" s="1"/>
  <c r="D156" i="1" l="1"/>
  <c r="C156" i="1" s="1"/>
  <c r="F156" i="1" s="1"/>
  <c r="D157" i="1" l="1"/>
  <c r="C157" i="1" s="1"/>
  <c r="F157" i="1" s="1"/>
  <c r="D158" i="1" l="1"/>
  <c r="C158" i="1" s="1"/>
  <c r="F158" i="1" s="1"/>
  <c r="D159" i="1" l="1"/>
  <c r="C159" i="1" s="1"/>
  <c r="F159" i="1" s="1"/>
  <c r="D160" i="1" l="1"/>
  <c r="C160" i="1" s="1"/>
  <c r="F160" i="1" s="1"/>
  <c r="D161" i="1" l="1"/>
  <c r="C161" i="1" s="1"/>
  <c r="F161" i="1" s="1"/>
  <c r="D162" i="1" l="1"/>
  <c r="C162" i="1" s="1"/>
  <c r="F162" i="1" s="1"/>
  <c r="D163" i="1" l="1"/>
  <c r="C163" i="1" s="1"/>
  <c r="F163" i="1" s="1"/>
  <c r="D164" i="1" l="1"/>
  <c r="C164" i="1" s="1"/>
  <c r="F164" i="1" s="1"/>
  <c r="D165" i="1" l="1"/>
  <c r="C165" i="1" s="1"/>
  <c r="F165" i="1" s="1"/>
  <c r="D166" i="1" l="1"/>
  <c r="C166" i="1" s="1"/>
  <c r="F166" i="1" s="1"/>
  <c r="D167" i="1" l="1"/>
  <c r="C167" i="1" s="1"/>
  <c r="F167" i="1" s="1"/>
  <c r="D168" i="1" l="1"/>
  <c r="C168" i="1" s="1"/>
  <c r="F168" i="1" s="1"/>
  <c r="D169" i="1" l="1"/>
  <c r="C169" i="1" s="1"/>
  <c r="F169" i="1" s="1"/>
  <c r="D170" i="1" l="1"/>
  <c r="C170" i="1" s="1"/>
  <c r="F170" i="1" s="1"/>
  <c r="D171" i="1" l="1"/>
  <c r="C171" i="1" s="1"/>
  <c r="F171" i="1" s="1"/>
  <c r="D172" i="1" l="1"/>
  <c r="C172" i="1" s="1"/>
  <c r="F172" i="1" s="1"/>
  <c r="D173" i="1" l="1"/>
  <c r="C173" i="1" s="1"/>
  <c r="F173" i="1" s="1"/>
  <c r="D174" i="1" l="1"/>
  <c r="C174" i="1" s="1"/>
  <c r="F174" i="1" s="1"/>
  <c r="D175" i="1" l="1"/>
  <c r="C175" i="1" s="1"/>
  <c r="F175" i="1" s="1"/>
  <c r="D176" i="1" l="1"/>
  <c r="C176" i="1" s="1"/>
  <c r="F176" i="1" s="1"/>
  <c r="D177" i="1" l="1"/>
  <c r="C177" i="1" s="1"/>
  <c r="F177" i="1" s="1"/>
  <c r="D178" i="1" l="1"/>
  <c r="C178" i="1" s="1"/>
  <c r="F178" i="1" s="1"/>
  <c r="D179" i="1" l="1"/>
  <c r="C179" i="1" s="1"/>
  <c r="F179" i="1" s="1"/>
  <c r="D180" i="1" l="1"/>
  <c r="C180" i="1" s="1"/>
  <c r="F180" i="1" s="1"/>
  <c r="D181" i="1" l="1"/>
  <c r="C181" i="1" s="1"/>
  <c r="F181" i="1" s="1"/>
  <c r="D182" i="1" l="1"/>
  <c r="C182" i="1" s="1"/>
  <c r="F182" i="1" s="1"/>
  <c r="D183" i="1" l="1"/>
  <c r="C183" i="1" s="1"/>
  <c r="F183" i="1" s="1"/>
  <c r="D184" i="1" l="1"/>
  <c r="C184" i="1" s="1"/>
  <c r="F184" i="1" s="1"/>
  <c r="D185" i="1" l="1"/>
  <c r="C185" i="1" s="1"/>
  <c r="F185" i="1" s="1"/>
  <c r="D186" i="1" l="1"/>
  <c r="C186" i="1" s="1"/>
  <c r="F186" i="1" s="1"/>
  <c r="D187" i="1" l="1"/>
  <c r="C187" i="1" s="1"/>
  <c r="F187" i="1" s="1"/>
  <c r="D188" i="1" l="1"/>
  <c r="C188" i="1" s="1"/>
  <c r="F188" i="1" s="1"/>
  <c r="D189" i="1" l="1"/>
  <c r="C189" i="1" s="1"/>
  <c r="F189" i="1" s="1"/>
  <c r="D190" i="1" l="1"/>
  <c r="C190" i="1" s="1"/>
  <c r="F190" i="1" s="1"/>
  <c r="D191" i="1" l="1"/>
  <c r="C191" i="1" s="1"/>
  <c r="F191" i="1" s="1"/>
  <c r="D192" i="1" l="1"/>
  <c r="C192" i="1" s="1"/>
  <c r="F192" i="1" s="1"/>
  <c r="D193" i="1" l="1"/>
  <c r="C193" i="1" s="1"/>
  <c r="F193" i="1" s="1"/>
  <c r="D194" i="1" l="1"/>
  <c r="C194" i="1" s="1"/>
  <c r="F194" i="1" s="1"/>
  <c r="D195" i="1" l="1"/>
  <c r="C195" i="1" s="1"/>
  <c r="F195" i="1" s="1"/>
  <c r="D196" i="1" l="1"/>
  <c r="C196" i="1" s="1"/>
  <c r="F196" i="1" s="1"/>
  <c r="D197" i="1" l="1"/>
  <c r="C197" i="1" s="1"/>
  <c r="F197" i="1" s="1"/>
  <c r="D198" i="1" l="1"/>
  <c r="C198" i="1" s="1"/>
  <c r="F198" i="1" s="1"/>
  <c r="D199" i="1" l="1"/>
  <c r="C199" i="1" s="1"/>
  <c r="F199" i="1" s="1"/>
  <c r="D200" i="1" l="1"/>
  <c r="C200" i="1" s="1"/>
  <c r="F200" i="1" s="1"/>
  <c r="D201" i="1" l="1"/>
  <c r="C201" i="1" s="1"/>
  <c r="F201" i="1" s="1"/>
  <c r="D202" i="1" l="1"/>
  <c r="C202" i="1" s="1"/>
  <c r="F202" i="1" s="1"/>
  <c r="D203" i="1" l="1"/>
  <c r="C203" i="1" s="1"/>
  <c r="F203" i="1" s="1"/>
  <c r="D204" i="1" l="1"/>
  <c r="C204" i="1" s="1"/>
  <c r="F204" i="1" s="1"/>
  <c r="D205" i="1" l="1"/>
  <c r="C205" i="1" s="1"/>
  <c r="F205" i="1" s="1"/>
  <c r="D206" i="1" l="1"/>
  <c r="C206" i="1" s="1"/>
  <c r="F206" i="1" s="1"/>
  <c r="D207" i="1" l="1"/>
  <c r="C207" i="1" s="1"/>
  <c r="F207" i="1" s="1"/>
  <c r="D208" i="1" l="1"/>
  <c r="C208" i="1" s="1"/>
  <c r="F208" i="1" s="1"/>
  <c r="D209" i="1" l="1"/>
  <c r="C209" i="1" s="1"/>
  <c r="F209" i="1" s="1"/>
  <c r="D210" i="1" l="1"/>
  <c r="C210" i="1" s="1"/>
  <c r="F210" i="1" s="1"/>
  <c r="D211" i="1" l="1"/>
  <c r="C211" i="1" s="1"/>
  <c r="F211" i="1" s="1"/>
  <c r="D212" i="1" l="1"/>
  <c r="C212" i="1" s="1"/>
  <c r="F212" i="1" s="1"/>
  <c r="D213" i="1" l="1"/>
  <c r="C213" i="1" s="1"/>
  <c r="F213" i="1" s="1"/>
  <c r="D214" i="1" l="1"/>
  <c r="C214" i="1" s="1"/>
  <c r="F214" i="1" s="1"/>
  <c r="D215" i="1" l="1"/>
  <c r="C215" i="1" s="1"/>
  <c r="F215" i="1" s="1"/>
  <c r="D216" i="1" l="1"/>
  <c r="C216" i="1" s="1"/>
  <c r="F216" i="1" s="1"/>
  <c r="D217" i="1" l="1"/>
  <c r="C217" i="1" s="1"/>
  <c r="F217" i="1" s="1"/>
  <c r="D218" i="1" l="1"/>
  <c r="C218" i="1" s="1"/>
  <c r="F218" i="1" s="1"/>
  <c r="D219" i="1" l="1"/>
  <c r="C219" i="1" s="1"/>
  <c r="F219" i="1" s="1"/>
  <c r="D220" i="1" l="1"/>
  <c r="C220" i="1" s="1"/>
  <c r="F220" i="1" s="1"/>
  <c r="D221" i="1" l="1"/>
  <c r="C221" i="1" s="1"/>
  <c r="F221" i="1" s="1"/>
  <c r="D222" i="1" l="1"/>
  <c r="C222" i="1" s="1"/>
  <c r="F222" i="1" s="1"/>
  <c r="D223" i="1" l="1"/>
  <c r="C223" i="1" s="1"/>
  <c r="F223" i="1" s="1"/>
  <c r="D224" i="1" l="1"/>
  <c r="C224" i="1" s="1"/>
  <c r="F224" i="1" s="1"/>
  <c r="D225" i="1" l="1"/>
  <c r="C225" i="1" s="1"/>
  <c r="F225" i="1" s="1"/>
  <c r="D226" i="1" l="1"/>
  <c r="C226" i="1" s="1"/>
  <c r="F226" i="1" s="1"/>
  <c r="D227" i="1" l="1"/>
  <c r="C227" i="1" s="1"/>
  <c r="F227" i="1" s="1"/>
  <c r="D228" i="1" l="1"/>
  <c r="C228" i="1" s="1"/>
  <c r="F228" i="1" s="1"/>
  <c r="D229" i="1" l="1"/>
  <c r="C229" i="1" s="1"/>
  <c r="F229" i="1" s="1"/>
  <c r="D230" i="1" l="1"/>
  <c r="C230" i="1" s="1"/>
  <c r="F230" i="1" s="1"/>
  <c r="D231" i="1" l="1"/>
  <c r="C231" i="1" s="1"/>
  <c r="F231" i="1" s="1"/>
  <c r="D232" i="1" l="1"/>
  <c r="C232" i="1" s="1"/>
  <c r="F232" i="1" s="1"/>
  <c r="D233" i="1" l="1"/>
  <c r="C233" i="1" s="1"/>
  <c r="F233" i="1" s="1"/>
  <c r="D234" i="1" l="1"/>
  <c r="C234" i="1" s="1"/>
  <c r="F234" i="1" s="1"/>
  <c r="D235" i="1" l="1"/>
  <c r="C235" i="1" s="1"/>
  <c r="F235" i="1" s="1"/>
  <c r="D236" i="1" l="1"/>
  <c r="C236" i="1" s="1"/>
  <c r="F236" i="1" s="1"/>
  <c r="D237" i="1" l="1"/>
  <c r="C237" i="1" s="1"/>
  <c r="F237" i="1" s="1"/>
  <c r="D238" i="1" l="1"/>
  <c r="C238" i="1" s="1"/>
  <c r="F238" i="1" s="1"/>
  <c r="D239" i="1" l="1"/>
  <c r="C239" i="1" s="1"/>
  <c r="F239" i="1" s="1"/>
  <c r="D240" i="1" l="1"/>
  <c r="C240" i="1" s="1"/>
  <c r="F240" i="1" s="1"/>
  <c r="D241" i="1" l="1"/>
  <c r="C241" i="1" s="1"/>
  <c r="F241" i="1" s="1"/>
  <c r="D242" i="1" l="1"/>
  <c r="C242" i="1" s="1"/>
  <c r="F242" i="1" s="1"/>
  <c r="D243" i="1" l="1"/>
  <c r="C243" i="1" s="1"/>
  <c r="F243" i="1" s="1"/>
  <c r="D244" i="1" l="1"/>
  <c r="C244" i="1" s="1"/>
  <c r="F244" i="1" s="1"/>
  <c r="D245" i="1" l="1"/>
  <c r="C245" i="1" s="1"/>
  <c r="F245" i="1" s="1"/>
  <c r="D246" i="1" l="1"/>
  <c r="C246" i="1" s="1"/>
  <c r="F246" i="1" s="1"/>
  <c r="D247" i="1" l="1"/>
  <c r="C247" i="1" s="1"/>
  <c r="F247" i="1" s="1"/>
  <c r="D248" i="1" l="1"/>
  <c r="C248" i="1" s="1"/>
  <c r="F248" i="1" s="1"/>
  <c r="D249" i="1" l="1"/>
  <c r="C249" i="1" s="1"/>
  <c r="F249" i="1" s="1"/>
  <c r="D250" i="1" l="1"/>
  <c r="C250" i="1" s="1"/>
  <c r="C251" i="1" s="1"/>
  <c r="F250" i="1" l="1"/>
  <c r="F251" i="1" s="1"/>
  <c r="D251" i="1"/>
  <c r="D252" i="1" l="1"/>
  <c r="D253" i="1" l="1"/>
  <c r="D254" i="1" l="1"/>
  <c r="D255" i="1" l="1"/>
  <c r="D256" i="1" l="1"/>
  <c r="D257" i="1" l="1"/>
  <c r="D258" i="1" l="1"/>
  <c r="D259" i="1" l="1"/>
  <c r="D260" i="1" l="1"/>
  <c r="D261" i="1" l="1"/>
  <c r="D262" i="1" l="1"/>
  <c r="D263" i="1" l="1"/>
  <c r="D264" i="1" l="1"/>
  <c r="D265" i="1" l="1"/>
  <c r="D266" i="1" l="1"/>
  <c r="D267" i="1" l="1"/>
  <c r="D268" i="1" l="1"/>
  <c r="D269" i="1" l="1"/>
  <c r="D270" i="1" l="1"/>
  <c r="D271" i="1" l="1"/>
  <c r="D272" i="1" l="1"/>
  <c r="D273" i="1" l="1"/>
  <c r="D274" i="1" l="1"/>
  <c r="D275" i="1" l="1"/>
  <c r="D276" i="1" l="1"/>
  <c r="D277" i="1" l="1"/>
  <c r="D278" i="1" l="1"/>
  <c r="D279" i="1" l="1"/>
  <c r="D280" i="1" l="1"/>
  <c r="D281" i="1" l="1"/>
  <c r="D282" i="1" l="1"/>
  <c r="D283" i="1" l="1"/>
  <c r="D284" i="1" l="1"/>
  <c r="D285" i="1" l="1"/>
  <c r="D286" i="1" l="1"/>
  <c r="D287" i="1" l="1"/>
  <c r="D288" i="1" l="1"/>
  <c r="C10" i="1" l="1"/>
  <c r="D10" i="1" l="1"/>
</calcChain>
</file>

<file path=xl/sharedStrings.xml><?xml version="1.0" encoding="utf-8"?>
<sst xmlns="http://schemas.openxmlformats.org/spreadsheetml/2006/main" count="20" uniqueCount="19">
  <si>
    <t>Principal</t>
  </si>
  <si>
    <t>Sold</t>
  </si>
  <si>
    <t>Mortgage Calculator</t>
  </si>
  <si>
    <t>USD</t>
  </si>
  <si>
    <t>Fix Interest</t>
  </si>
  <si>
    <t>Variable Interest</t>
  </si>
  <si>
    <t>No periods</t>
  </si>
  <si>
    <t>Start Date</t>
  </si>
  <si>
    <t>First Instalment</t>
  </si>
  <si>
    <t>No</t>
  </si>
  <si>
    <t>Instalment</t>
  </si>
  <si>
    <t>Amount Received</t>
  </si>
  <si>
    <t>Total Paid</t>
  </si>
  <si>
    <t>Interest</t>
  </si>
  <si>
    <t>Remaining Periods</t>
  </si>
  <si>
    <t>Date</t>
  </si>
  <si>
    <t>Days</t>
  </si>
  <si>
    <t>Months</t>
  </si>
  <si>
    <t>Payments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</si>
</sst>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_);[Red]\ \(#,##0.000\);_(* &quot;-&quot;_);_(@_)"/>
    <numFmt numFmtId="166" formatCode="#,##0.000%_);[Red]\(#,##0.000%\)"/>
    <numFmt numFmtId="167" formatCode="[$-409]d/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7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3" borderId="0" xfId="0" applyFill="1"/>
    <xf numFmtId="0" fontId="0" fillId="0" borderId="0" xfId="0" applyFill="1" applyBorder="1"/>
    <xf numFmtId="165" fontId="2" fillId="0" borderId="0" xfId="0" applyNumberFormat="1" applyFont="1"/>
    <xf numFmtId="164" fontId="0" fillId="0" borderId="4" xfId="1" applyNumberFormat="1" applyFont="1" applyBorder="1"/>
    <xf numFmtId="164" fontId="0" fillId="0" borderId="0" xfId="0" applyNumberFormat="1"/>
    <xf numFmtId="164" fontId="0" fillId="0" borderId="0" xfId="1" applyNumberFormat="1" applyFont="1" applyFill="1" applyBorder="1"/>
    <xf numFmtId="43" fontId="0" fillId="0" borderId="0" xfId="1" applyFont="1"/>
    <xf numFmtId="165" fontId="0" fillId="0" borderId="0" xfId="1" applyNumberFormat="1" applyFont="1"/>
    <xf numFmtId="17" fontId="0" fillId="0" borderId="0" xfId="0" applyNumberFormat="1"/>
    <xf numFmtId="164" fontId="0" fillId="0" borderId="0" xfId="1" applyNumberFormat="1" applyFont="1" applyFill="1"/>
    <xf numFmtId="0" fontId="0" fillId="0" borderId="0" xfId="0" applyFill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/>
    </xf>
    <xf numFmtId="167" fontId="0" fillId="0" borderId="0" xfId="1" applyNumberFormat="1" applyFont="1"/>
    <xf numFmtId="0" fontId="3" fillId="0" borderId="0" xfId="0" applyFont="1" applyFill="1" applyBorder="1" applyAlignment="1">
      <alignment horizontal="left"/>
    </xf>
    <xf numFmtId="167" fontId="0" fillId="0" borderId="0" xfId="0" applyNumberForma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0" fillId="0" borderId="0" xfId="1" applyFont="1" applyFill="1" applyBorder="1"/>
    <xf numFmtId="166" fontId="0" fillId="3" borderId="0" xfId="2" applyNumberFormat="1" applyFont="1" applyFill="1" applyBorder="1"/>
    <xf numFmtId="0" fontId="4" fillId="3" borderId="9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7" fontId="0" fillId="3" borderId="9" xfId="0" applyNumberFormat="1" applyFill="1" applyBorder="1"/>
    <xf numFmtId="0" fontId="0" fillId="3" borderId="9" xfId="0" applyFill="1" applyBorder="1"/>
    <xf numFmtId="166" fontId="0" fillId="3" borderId="11" xfId="2" applyNumberFormat="1" applyFont="1" applyFill="1" applyBorder="1"/>
    <xf numFmtId="0" fontId="0" fillId="3" borderId="12" xfId="0" applyFill="1" applyBorder="1"/>
    <xf numFmtId="0" fontId="0" fillId="0" borderId="8" xfId="0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0" fontId="0" fillId="4" borderId="8" xfId="0" applyFill="1" applyBorder="1"/>
    <xf numFmtId="43" fontId="0" fillId="4" borderId="0" xfId="1" applyFont="1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167" fontId="0" fillId="4" borderId="0" xfId="0" applyNumberFormat="1" applyFill="1" applyBorder="1"/>
    <xf numFmtId="0" fontId="4" fillId="4" borderId="0" xfId="0" applyFont="1" applyFill="1" applyBorder="1" applyAlignment="1">
      <alignment vertical="center"/>
    </xf>
    <xf numFmtId="0" fontId="0" fillId="4" borderId="10" xfId="0" applyFill="1" applyBorder="1"/>
    <xf numFmtId="43" fontId="0" fillId="4" borderId="11" xfId="1" applyFont="1" applyFill="1" applyBorder="1"/>
    <xf numFmtId="0" fontId="0" fillId="4" borderId="11" xfId="0" applyFill="1" applyBorder="1"/>
    <xf numFmtId="164" fontId="0" fillId="4" borderId="11" xfId="1" applyNumberFormat="1" applyFont="1" applyFill="1" applyBorder="1"/>
    <xf numFmtId="167" fontId="0" fillId="4" borderId="11" xfId="0" applyNumberFormat="1" applyFill="1" applyBorder="1"/>
    <xf numFmtId="0" fontId="4" fillId="4" borderId="11" xfId="0" applyFont="1" applyFill="1" applyBorder="1" applyAlignment="1">
      <alignment vertical="center"/>
    </xf>
    <xf numFmtId="167" fontId="2" fillId="3" borderId="11" xfId="1" applyNumberFormat="1" applyFont="1" applyFill="1" applyBorder="1"/>
    <xf numFmtId="164" fontId="0" fillId="0" borderId="12" xfId="1" applyNumberFormat="1" applyFont="1" applyBorder="1"/>
    <xf numFmtId="10" fontId="2" fillId="3" borderId="3" xfId="2" applyNumberFormat="1" applyFont="1" applyFill="1" applyBorder="1"/>
    <xf numFmtId="164" fontId="2" fillId="3" borderId="3" xfId="1" applyNumberFormat="1" applyFont="1" applyFill="1" applyBorder="1"/>
    <xf numFmtId="164" fontId="0" fillId="0" borderId="9" xfId="1" applyNumberFormat="1" applyFont="1" applyBorder="1" applyAlignment="1">
      <alignment vertical="center"/>
    </xf>
    <xf numFmtId="166" fontId="2" fillId="3" borderId="0" xfId="2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43" fontId="0" fillId="4" borderId="0" xfId="1" applyNumberFormat="1" applyFont="1" applyFill="1" applyBorder="1"/>
    <xf numFmtId="164" fontId="2" fillId="0" borderId="6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7" xfId="1" applyNumberFormat="1" applyFont="1" applyBorder="1" applyAlignment="1">
      <alignment horizontal="center"/>
    </xf>
    <xf numFmtId="43" fontId="0" fillId="0" borderId="0" xfId="1" applyNumberFormat="1" applyFont="1" applyFill="1" applyBorder="1"/>
    <xf numFmtId="43" fontId="2" fillId="3" borderId="6" xfId="1" applyNumberFormat="1" applyFont="1" applyFill="1" applyBorder="1"/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0" fillId="0" borderId="3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6">
    <cellStyle name="Comma" xfId="1" builtinId="3"/>
    <cellStyle name="Comma 2" xfId="3"/>
    <cellStyle name="Normal" xfId="0" builtinId="0"/>
    <cellStyle name="Normal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K425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/>
    </sheetView>
  </sheetViews>
  <sheetFormatPr defaultRowHeight="14.4" x14ac:dyDescent="0.3"/>
  <cols>
    <col min="1" max="1" width="10.77734375" customWidth="1"/>
    <col min="2" max="2" width="10.21875" style="1" customWidth="1"/>
    <col min="3" max="3" width="10.44140625" style="1" bestFit="1" customWidth="1"/>
    <col min="4" max="4" width="14.77734375" style="1" customWidth="1"/>
    <col min="5" max="5" width="9.6640625" customWidth="1"/>
    <col min="6" max="6" width="10.5546875" style="1" bestFit="1" customWidth="1"/>
    <col min="7" max="7" width="12.6640625" style="18" customWidth="1"/>
    <col min="8" max="8" width="11" style="2" customWidth="1"/>
    <col min="9" max="9" width="4.33203125" customWidth="1"/>
    <col min="10" max="10" width="9.109375" style="3" customWidth="1"/>
    <col min="11" max="11" width="5.6640625" customWidth="1"/>
  </cols>
  <sheetData>
    <row r="1" spans="1:11" ht="15.6" x14ac:dyDescent="0.3">
      <c r="A1" s="15" t="s">
        <v>2</v>
      </c>
      <c r="B1" s="15"/>
      <c r="C1" s="15"/>
      <c r="J1" s="13"/>
    </row>
    <row r="2" spans="1:11" ht="15.6" x14ac:dyDescent="0.3">
      <c r="A2" s="17"/>
      <c r="J2" s="13"/>
    </row>
    <row r="3" spans="1:11" x14ac:dyDescent="0.3">
      <c r="A3" s="61" t="s">
        <v>11</v>
      </c>
      <c r="B3" s="62"/>
      <c r="C3" s="60">
        <v>50000</v>
      </c>
      <c r="D3" s="58" t="s">
        <v>3</v>
      </c>
      <c r="E3" s="1"/>
      <c r="H3" s="5"/>
      <c r="J3" s="13"/>
    </row>
    <row r="4" spans="1:11" x14ac:dyDescent="0.3">
      <c r="A4" s="63" t="s">
        <v>4</v>
      </c>
      <c r="B4" s="64"/>
      <c r="C4" s="50">
        <v>2.5499999999999998E-2</v>
      </c>
      <c r="D4" s="6"/>
      <c r="E4" s="7"/>
      <c r="J4" s="13"/>
    </row>
    <row r="5" spans="1:11" x14ac:dyDescent="0.3">
      <c r="A5" s="65" t="s">
        <v>5</v>
      </c>
      <c r="B5" s="66"/>
      <c r="C5" s="53">
        <v>-4.2000000000000002E-4</v>
      </c>
      <c r="D5" s="52"/>
      <c r="E5" s="9"/>
      <c r="G5" s="9"/>
      <c r="H5" s="10"/>
      <c r="I5" s="1"/>
      <c r="J5" s="12"/>
      <c r="K5" s="1"/>
    </row>
    <row r="6" spans="1:11" x14ac:dyDescent="0.3">
      <c r="A6" s="63" t="s">
        <v>6</v>
      </c>
      <c r="B6" s="64"/>
      <c r="C6" s="51">
        <v>240</v>
      </c>
      <c r="D6" s="6" t="s">
        <v>17</v>
      </c>
      <c r="E6" s="9"/>
      <c r="G6" s="16"/>
      <c r="H6" s="10"/>
      <c r="I6" s="1"/>
      <c r="J6" s="12"/>
      <c r="K6" s="1"/>
    </row>
    <row r="7" spans="1:11" x14ac:dyDescent="0.3">
      <c r="A7" s="67" t="s">
        <v>7</v>
      </c>
      <c r="B7" s="68"/>
      <c r="C7" s="48">
        <v>42692</v>
      </c>
      <c r="D7" s="49" t="s">
        <v>8</v>
      </c>
      <c r="E7" s="9"/>
      <c r="G7" s="16"/>
      <c r="H7" s="10"/>
      <c r="I7" s="1"/>
      <c r="J7" s="12"/>
      <c r="K7" s="1"/>
    </row>
    <row r="8" spans="1:11" x14ac:dyDescent="0.3">
      <c r="E8" s="9"/>
      <c r="G8" s="16"/>
      <c r="H8" s="10"/>
      <c r="I8" s="1"/>
      <c r="J8" s="12"/>
      <c r="K8" s="1"/>
    </row>
    <row r="9" spans="1:11" x14ac:dyDescent="0.3">
      <c r="E9" s="9"/>
      <c r="G9" s="16"/>
      <c r="H9" s="10"/>
      <c r="I9" s="1"/>
      <c r="J9" s="12"/>
      <c r="K9" s="1"/>
    </row>
    <row r="10" spans="1:11" x14ac:dyDescent="0.3">
      <c r="A10" s="19" t="s">
        <v>12</v>
      </c>
      <c r="B10" s="56">
        <f>SUM(B12:B425)</f>
        <v>63633.599999999882</v>
      </c>
      <c r="C10" s="56">
        <f>SUM(C12:C425)</f>
        <v>50000</v>
      </c>
      <c r="D10" s="57">
        <f>SUM(D12:D425)</f>
        <v>13634.45999999999</v>
      </c>
      <c r="E10" s="9"/>
      <c r="J10" s="13"/>
    </row>
    <row r="11" spans="1:11" ht="43.2" x14ac:dyDescent="0.3">
      <c r="A11" s="20" t="s">
        <v>9</v>
      </c>
      <c r="B11" s="21" t="s">
        <v>10</v>
      </c>
      <c r="C11" s="21" t="s">
        <v>0</v>
      </c>
      <c r="D11" s="21" t="s">
        <v>13</v>
      </c>
      <c r="E11" s="54" t="s">
        <v>14</v>
      </c>
      <c r="F11" s="21" t="s">
        <v>1</v>
      </c>
      <c r="G11" s="22" t="s">
        <v>15</v>
      </c>
      <c r="H11" s="23" t="s">
        <v>5</v>
      </c>
      <c r="I11" s="69" t="s">
        <v>16</v>
      </c>
      <c r="J11" s="24" t="s">
        <v>18</v>
      </c>
    </row>
    <row r="12" spans="1:11" ht="15" x14ac:dyDescent="0.3">
      <c r="A12" s="33">
        <f>IF(ISNA(C6),NA(),1)</f>
        <v>1</v>
      </c>
      <c r="B12" s="59">
        <f>IF(ISNA(A12),NA(),-ROUNDDOWN(PMT(($C$4+H12)/12,$C$6,C3),2))</f>
        <v>265.14</v>
      </c>
      <c r="C12" s="25">
        <f>IF(ISNA(A12),"",B12-D12)</f>
        <v>158.93</v>
      </c>
      <c r="D12" s="59">
        <f>IF(ISNA(A12),NA(),-ROUND(IPMT(($C$4+H12)/(DATE(YEAR(G12)+1,1,1)-DATE(YEAR(G12),1,1))*DAY(DATE(YEAR(G12),MONTH(G12),1)-1),A12,$C$6,C3),2))</f>
        <v>106.21</v>
      </c>
      <c r="E12" s="4">
        <f>IF(ISNA(A12),NA(),$C$6-A12)</f>
        <v>239</v>
      </c>
      <c r="F12" s="8">
        <f>IF(ISNA(A12),NA(),C3-C12)</f>
        <v>49841.07</v>
      </c>
      <c r="G12" s="34">
        <f>IF(ISNA(A12),NA(),C7)</f>
        <v>42692</v>
      </c>
      <c r="H12" s="26">
        <f>IF(ISNA(A12),NA(),C5)</f>
        <v>-4.2000000000000002E-4</v>
      </c>
      <c r="I12" s="35">
        <f>IF(ISNA(A12),NA(),DAY(DATE(YEAR(G12),MONTH(G12)+1,1)-1))</f>
        <v>30</v>
      </c>
      <c r="J12" s="27"/>
      <c r="K12" s="14"/>
    </row>
    <row r="13" spans="1:11" ht="15" x14ac:dyDescent="0.3">
      <c r="A13" s="36">
        <f>IF((A12+1)&lt;=$C$6,A12+1,NA())</f>
        <v>2</v>
      </c>
      <c r="B13" s="37">
        <f>IF(ISNA(A13),"",IF(AND(H12=C5,J12=""),B12,-PMT(($C$4+H12)/12,E12,F12)))</f>
        <v>265.14</v>
      </c>
      <c r="C13" s="37">
        <f>IF(ISNA(A13),"",IF(E13=0,$C$3-SUM($C$12:C12),B13-D13))</f>
        <v>162.68</v>
      </c>
      <c r="D13" s="55">
        <f>IF(ISNA(A13),"",-ROUND(IPMT(($C$4+H12)/(DATE(YEAR(G12)+1,1,1)-DATE(YEAR(G12),1,1))*I12,1,E12,F12),2))</f>
        <v>102.46</v>
      </c>
      <c r="E13" s="38">
        <f>IF(ISNA(A13),"",E12-1)</f>
        <v>238</v>
      </c>
      <c r="F13" s="39">
        <f>IF(ISNA(A13),"",F12-C13-J13)</f>
        <v>49678.39</v>
      </c>
      <c r="G13" s="40">
        <f>IF(ISNA(A13),"",G12+I12)</f>
        <v>42722</v>
      </c>
      <c r="H13" s="26">
        <f>IF(ISNA(A13),"",H12)</f>
        <v>-4.2000000000000002E-4</v>
      </c>
      <c r="I13" s="41">
        <f>IF(ISNA(A13),"",DAY(DATE(YEAR(G13),MONTH(G13)+1,1)-1))</f>
        <v>31</v>
      </c>
      <c r="J13" s="27"/>
      <c r="K13" s="14"/>
    </row>
    <row r="14" spans="1:11" ht="15" x14ac:dyDescent="0.3">
      <c r="A14" s="33">
        <f t="shared" ref="A14:A77" si="0">IF((A13+1)&lt;=$C$6,A13+1,NA())</f>
        <v>3</v>
      </c>
      <c r="B14" s="25">
        <f>IF(ISNA(A14),"",IF(AND(H13=H14,J13=""),B13,-PMT(($C$4+H14)/12,E13,F13)))</f>
        <v>265.14</v>
      </c>
      <c r="C14" s="25">
        <f>IF(ISNA(A14),"",IF(E14=0,$C$3-SUM($C$12:C13),B14-D14))</f>
        <v>159.60999999999999</v>
      </c>
      <c r="D14" s="25">
        <f t="shared" ref="D14:D77" si="1">IF(ISNA(A14),"",-ROUND(IPMT(($C$4+H13)/(DATE(YEAR(G13)+1,1,1)-DATE(YEAR(G13),1,1))*I13,1,E13,F13),2))</f>
        <v>105.53</v>
      </c>
      <c r="E14" s="4">
        <f t="shared" ref="E14:E77" si="2">IF(ISNA(A14),"",E13-1)</f>
        <v>237</v>
      </c>
      <c r="F14" s="8">
        <f t="shared" ref="F14:F77" si="3">IF(ISNA(A14),"",F13-C14-J14)</f>
        <v>49518.78</v>
      </c>
      <c r="G14" s="34">
        <f t="shared" ref="G14:G77" si="4">IF(ISNA(A14),"",G13+I13)</f>
        <v>42753</v>
      </c>
      <c r="H14" s="26">
        <f t="shared" ref="H14:H77" si="5">IF(ISNA(A14),"",H13)</f>
        <v>-4.2000000000000002E-4</v>
      </c>
      <c r="I14" s="35">
        <f t="shared" ref="I14:I77" si="6">IF(ISNA(A14),"",DAY(DATE(YEAR(G14),MONTH(G14)+1,1)-1))</f>
        <v>31</v>
      </c>
      <c r="J14" s="27"/>
      <c r="K14" s="14"/>
    </row>
    <row r="15" spans="1:11" ht="15" x14ac:dyDescent="0.3">
      <c r="A15" s="36">
        <f t="shared" si="0"/>
        <v>4</v>
      </c>
      <c r="B15" s="37">
        <f t="shared" ref="B15:B78" si="7">IF(ISNA(A15),"",IF(AND(H14=H15,J14=""),B14,-PMT(($C$4+H15)/12,E14,F14)))</f>
        <v>265.14</v>
      </c>
      <c r="C15" s="37">
        <f>IF(ISNA(A15),"",IF(E15=0,$C$3-SUM($C$12:C14),B15-D15))</f>
        <v>159.65999999999997</v>
      </c>
      <c r="D15" s="55">
        <f t="shared" si="1"/>
        <v>105.48</v>
      </c>
      <c r="E15" s="38">
        <f t="shared" si="2"/>
        <v>236</v>
      </c>
      <c r="F15" s="39">
        <f t="shared" si="3"/>
        <v>49359.119999999995</v>
      </c>
      <c r="G15" s="40">
        <f t="shared" si="4"/>
        <v>42784</v>
      </c>
      <c r="H15" s="26">
        <f t="shared" si="5"/>
        <v>-4.2000000000000002E-4</v>
      </c>
      <c r="I15" s="41">
        <f t="shared" si="6"/>
        <v>28</v>
      </c>
      <c r="J15" s="27"/>
      <c r="K15" s="14"/>
    </row>
    <row r="16" spans="1:11" ht="15" x14ac:dyDescent="0.3">
      <c r="A16" s="33">
        <f t="shared" si="0"/>
        <v>5</v>
      </c>
      <c r="B16" s="25">
        <f t="shared" si="7"/>
        <v>265.14</v>
      </c>
      <c r="C16" s="25">
        <f>IF(ISNA(A16),"",IF(E16=0,$C$3-SUM($C$12:C15),B16-D16))</f>
        <v>170.18</v>
      </c>
      <c r="D16" s="25">
        <f t="shared" si="1"/>
        <v>94.96</v>
      </c>
      <c r="E16" s="4">
        <f t="shared" si="2"/>
        <v>235</v>
      </c>
      <c r="F16" s="8">
        <f t="shared" si="3"/>
        <v>49188.939999999995</v>
      </c>
      <c r="G16" s="34">
        <f t="shared" si="4"/>
        <v>42812</v>
      </c>
      <c r="H16" s="26">
        <f t="shared" si="5"/>
        <v>-4.2000000000000002E-4</v>
      </c>
      <c r="I16" s="35">
        <f t="shared" si="6"/>
        <v>31</v>
      </c>
      <c r="J16" s="27"/>
      <c r="K16" s="14"/>
    </row>
    <row r="17" spans="1:11" ht="15" x14ac:dyDescent="0.3">
      <c r="A17" s="36">
        <f t="shared" si="0"/>
        <v>6</v>
      </c>
      <c r="B17" s="37">
        <f t="shared" si="7"/>
        <v>265.14</v>
      </c>
      <c r="C17" s="37">
        <f>IF(ISNA(A17),"",IF(E17=0,$C$3-SUM($C$12:C16),B17-D17))</f>
        <v>160.35999999999999</v>
      </c>
      <c r="D17" s="37">
        <f t="shared" si="1"/>
        <v>104.78</v>
      </c>
      <c r="E17" s="38">
        <f t="shared" si="2"/>
        <v>234</v>
      </c>
      <c r="F17" s="39">
        <f t="shared" si="3"/>
        <v>49028.579999999994</v>
      </c>
      <c r="G17" s="40">
        <f t="shared" si="4"/>
        <v>42843</v>
      </c>
      <c r="H17" s="26">
        <f t="shared" si="5"/>
        <v>-4.2000000000000002E-4</v>
      </c>
      <c r="I17" s="41">
        <f t="shared" si="6"/>
        <v>30</v>
      </c>
      <c r="J17" s="27"/>
      <c r="K17" s="14"/>
    </row>
    <row r="18" spans="1:11" ht="15" x14ac:dyDescent="0.3">
      <c r="A18" s="33">
        <f t="shared" si="0"/>
        <v>7</v>
      </c>
      <c r="B18" s="25">
        <f t="shared" si="7"/>
        <v>265.14</v>
      </c>
      <c r="C18" s="25">
        <f>IF(ISNA(A18),"",IF(E18=0,$C$3-SUM($C$12:C17),B18-D18))</f>
        <v>164.07</v>
      </c>
      <c r="D18" s="25">
        <f t="shared" si="1"/>
        <v>101.07</v>
      </c>
      <c r="E18" s="4">
        <f t="shared" si="2"/>
        <v>233</v>
      </c>
      <c r="F18" s="8">
        <f t="shared" si="3"/>
        <v>48864.509999999995</v>
      </c>
      <c r="G18" s="34">
        <f t="shared" si="4"/>
        <v>42873</v>
      </c>
      <c r="H18" s="26">
        <f t="shared" si="5"/>
        <v>-4.2000000000000002E-4</v>
      </c>
      <c r="I18" s="35">
        <f t="shared" si="6"/>
        <v>31</v>
      </c>
      <c r="J18" s="27"/>
      <c r="K18" s="14"/>
    </row>
    <row r="19" spans="1:11" ht="15" x14ac:dyDescent="0.3">
      <c r="A19" s="36">
        <f t="shared" si="0"/>
        <v>8</v>
      </c>
      <c r="B19" s="37">
        <f t="shared" si="7"/>
        <v>265.14</v>
      </c>
      <c r="C19" s="37">
        <f>IF(ISNA(A19),"",IF(E19=0,$C$3-SUM($C$12:C18),B19-D19))</f>
        <v>161.04999999999998</v>
      </c>
      <c r="D19" s="37">
        <f t="shared" si="1"/>
        <v>104.09</v>
      </c>
      <c r="E19" s="38">
        <f t="shared" si="2"/>
        <v>232</v>
      </c>
      <c r="F19" s="39">
        <f t="shared" si="3"/>
        <v>48703.459999999992</v>
      </c>
      <c r="G19" s="40">
        <f t="shared" si="4"/>
        <v>42904</v>
      </c>
      <c r="H19" s="26">
        <f t="shared" si="5"/>
        <v>-4.2000000000000002E-4</v>
      </c>
      <c r="I19" s="41">
        <f t="shared" si="6"/>
        <v>30</v>
      </c>
      <c r="J19" s="27"/>
      <c r="K19" s="14"/>
    </row>
    <row r="20" spans="1:11" ht="15" x14ac:dyDescent="0.3">
      <c r="A20" s="33">
        <f t="shared" si="0"/>
        <v>9</v>
      </c>
      <c r="B20" s="25">
        <f t="shared" si="7"/>
        <v>265.14</v>
      </c>
      <c r="C20" s="25">
        <f>IF(ISNA(A20),"",IF(E20=0,$C$3-SUM($C$12:C19),B20-D20))</f>
        <v>164.73999999999998</v>
      </c>
      <c r="D20" s="25">
        <f t="shared" si="1"/>
        <v>100.4</v>
      </c>
      <c r="E20" s="4">
        <f t="shared" si="2"/>
        <v>231</v>
      </c>
      <c r="F20" s="8">
        <f t="shared" si="3"/>
        <v>48538.719999999994</v>
      </c>
      <c r="G20" s="34">
        <f t="shared" si="4"/>
        <v>42934</v>
      </c>
      <c r="H20" s="26">
        <f t="shared" si="5"/>
        <v>-4.2000000000000002E-4</v>
      </c>
      <c r="I20" s="35">
        <f t="shared" si="6"/>
        <v>31</v>
      </c>
      <c r="J20" s="28"/>
      <c r="K20" s="14"/>
    </row>
    <row r="21" spans="1:11" ht="15" x14ac:dyDescent="0.3">
      <c r="A21" s="36">
        <f t="shared" si="0"/>
        <v>10</v>
      </c>
      <c r="B21" s="37">
        <f t="shared" si="7"/>
        <v>265.14</v>
      </c>
      <c r="C21" s="37">
        <f>IF(ISNA(A21),"",IF(E21=0,$C$3-SUM($C$12:C20),B21-D21))</f>
        <v>161.75</v>
      </c>
      <c r="D21" s="37">
        <f t="shared" si="1"/>
        <v>103.39</v>
      </c>
      <c r="E21" s="38">
        <f t="shared" si="2"/>
        <v>230</v>
      </c>
      <c r="F21" s="39">
        <f t="shared" si="3"/>
        <v>48376.969999999994</v>
      </c>
      <c r="G21" s="40">
        <f t="shared" si="4"/>
        <v>42965</v>
      </c>
      <c r="H21" s="26">
        <f t="shared" si="5"/>
        <v>-4.2000000000000002E-4</v>
      </c>
      <c r="I21" s="41">
        <f t="shared" si="6"/>
        <v>31</v>
      </c>
      <c r="J21" s="28"/>
      <c r="K21" s="14"/>
    </row>
    <row r="22" spans="1:11" ht="15" x14ac:dyDescent="0.3">
      <c r="A22" s="33">
        <f t="shared" si="0"/>
        <v>11</v>
      </c>
      <c r="B22" s="25">
        <f t="shared" si="7"/>
        <v>265.14</v>
      </c>
      <c r="C22" s="25">
        <f>IF(ISNA(A22),"",IF(E22=0,$C$3-SUM($C$12:C21),B22-D22))</f>
        <v>162.08999999999997</v>
      </c>
      <c r="D22" s="25">
        <f t="shared" si="1"/>
        <v>103.05</v>
      </c>
      <c r="E22" s="4">
        <f t="shared" si="2"/>
        <v>229</v>
      </c>
      <c r="F22" s="8">
        <f t="shared" si="3"/>
        <v>48214.879999999997</v>
      </c>
      <c r="G22" s="34">
        <f t="shared" si="4"/>
        <v>42996</v>
      </c>
      <c r="H22" s="26">
        <f t="shared" si="5"/>
        <v>-4.2000000000000002E-4</v>
      </c>
      <c r="I22" s="35">
        <f t="shared" si="6"/>
        <v>30</v>
      </c>
      <c r="J22" s="28"/>
      <c r="K22" s="14"/>
    </row>
    <row r="23" spans="1:11" ht="15" x14ac:dyDescent="0.3">
      <c r="A23" s="36">
        <f t="shared" si="0"/>
        <v>12</v>
      </c>
      <c r="B23" s="37">
        <f t="shared" si="7"/>
        <v>265.14</v>
      </c>
      <c r="C23" s="37">
        <f>IF(ISNA(A23),"",IF(E23=0,$C$3-SUM($C$12:C22),B23-D23))</f>
        <v>165.75</v>
      </c>
      <c r="D23" s="37">
        <f t="shared" si="1"/>
        <v>99.39</v>
      </c>
      <c r="E23" s="38">
        <f t="shared" si="2"/>
        <v>228</v>
      </c>
      <c r="F23" s="39">
        <f t="shared" si="3"/>
        <v>48049.13</v>
      </c>
      <c r="G23" s="40">
        <f t="shared" si="4"/>
        <v>43026</v>
      </c>
      <c r="H23" s="26">
        <f t="shared" si="5"/>
        <v>-4.2000000000000002E-4</v>
      </c>
      <c r="I23" s="41">
        <f t="shared" si="6"/>
        <v>31</v>
      </c>
      <c r="J23" s="28"/>
      <c r="K23" s="14"/>
    </row>
    <row r="24" spans="1:11" ht="15" x14ac:dyDescent="0.3">
      <c r="A24" s="33">
        <f t="shared" si="0"/>
        <v>13</v>
      </c>
      <c r="B24" s="25">
        <f t="shared" si="7"/>
        <v>265.14</v>
      </c>
      <c r="C24" s="25">
        <f>IF(ISNA(A24),"",IF(E24=0,$C$3-SUM($C$12:C23),B24-D24))</f>
        <v>162.79</v>
      </c>
      <c r="D24" s="25">
        <f t="shared" si="1"/>
        <v>102.35</v>
      </c>
      <c r="E24" s="4">
        <f t="shared" si="2"/>
        <v>227</v>
      </c>
      <c r="F24" s="8">
        <f t="shared" si="3"/>
        <v>47886.34</v>
      </c>
      <c r="G24" s="34">
        <f t="shared" si="4"/>
        <v>43057</v>
      </c>
      <c r="H24" s="26">
        <f t="shared" si="5"/>
        <v>-4.2000000000000002E-4</v>
      </c>
      <c r="I24" s="35">
        <f t="shared" si="6"/>
        <v>30</v>
      </c>
      <c r="J24" s="28"/>
      <c r="K24" s="14"/>
    </row>
    <row r="25" spans="1:11" ht="15" x14ac:dyDescent="0.3">
      <c r="A25" s="36">
        <f t="shared" si="0"/>
        <v>14</v>
      </c>
      <c r="B25" s="37">
        <f t="shared" si="7"/>
        <v>265.14</v>
      </c>
      <c r="C25" s="37">
        <f>IF(ISNA(A25),"",IF(E25=0,$C$3-SUM($C$12:C24),B25-D25))</f>
        <v>166.43</v>
      </c>
      <c r="D25" s="37">
        <f t="shared" si="1"/>
        <v>98.71</v>
      </c>
      <c r="E25" s="38">
        <f t="shared" si="2"/>
        <v>226</v>
      </c>
      <c r="F25" s="39">
        <f t="shared" si="3"/>
        <v>47719.909999999996</v>
      </c>
      <c r="G25" s="40">
        <f t="shared" si="4"/>
        <v>43087</v>
      </c>
      <c r="H25" s="26">
        <f t="shared" si="5"/>
        <v>-4.2000000000000002E-4</v>
      </c>
      <c r="I25" s="41">
        <f t="shared" si="6"/>
        <v>31</v>
      </c>
      <c r="J25" s="28"/>
      <c r="K25" s="14"/>
    </row>
    <row r="26" spans="1:11" ht="15" x14ac:dyDescent="0.3">
      <c r="A26" s="33">
        <f t="shared" si="0"/>
        <v>15</v>
      </c>
      <c r="B26" s="25">
        <f t="shared" si="7"/>
        <v>265.14</v>
      </c>
      <c r="C26" s="25">
        <f>IF(ISNA(A26),"",IF(E26=0,$C$3-SUM($C$12:C25),B26-D26))</f>
        <v>163.48999999999998</v>
      </c>
      <c r="D26" s="25">
        <f t="shared" si="1"/>
        <v>101.65</v>
      </c>
      <c r="E26" s="4">
        <f t="shared" si="2"/>
        <v>225</v>
      </c>
      <c r="F26" s="8">
        <f t="shared" si="3"/>
        <v>47556.42</v>
      </c>
      <c r="G26" s="34">
        <f t="shared" si="4"/>
        <v>43118</v>
      </c>
      <c r="H26" s="26">
        <f t="shared" si="5"/>
        <v>-4.2000000000000002E-4</v>
      </c>
      <c r="I26" s="35">
        <f t="shared" si="6"/>
        <v>31</v>
      </c>
      <c r="J26" s="28"/>
      <c r="K26" s="14"/>
    </row>
    <row r="27" spans="1:11" ht="15" x14ac:dyDescent="0.3">
      <c r="A27" s="36">
        <f t="shared" si="0"/>
        <v>16</v>
      </c>
      <c r="B27" s="37">
        <f t="shared" si="7"/>
        <v>265.14</v>
      </c>
      <c r="C27" s="37">
        <f>IF(ISNA(A27),"",IF(E27=0,$C$3-SUM($C$12:C26),B27-D27))</f>
        <v>163.83999999999997</v>
      </c>
      <c r="D27" s="37">
        <f t="shared" si="1"/>
        <v>101.3</v>
      </c>
      <c r="E27" s="38">
        <f t="shared" si="2"/>
        <v>224</v>
      </c>
      <c r="F27" s="39">
        <f t="shared" si="3"/>
        <v>47392.58</v>
      </c>
      <c r="G27" s="40">
        <f t="shared" si="4"/>
        <v>43149</v>
      </c>
      <c r="H27" s="26">
        <f t="shared" si="5"/>
        <v>-4.2000000000000002E-4</v>
      </c>
      <c r="I27" s="41">
        <f t="shared" si="6"/>
        <v>28</v>
      </c>
      <c r="J27" s="28"/>
      <c r="K27" s="14"/>
    </row>
    <row r="28" spans="1:11" ht="15" x14ac:dyDescent="0.3">
      <c r="A28" s="33">
        <f t="shared" si="0"/>
        <v>17</v>
      </c>
      <c r="B28" s="25">
        <f t="shared" si="7"/>
        <v>265.14</v>
      </c>
      <c r="C28" s="25">
        <f>IF(ISNA(A28),"",IF(E28=0,$C$3-SUM($C$12:C27),B28-D28))</f>
        <v>173.95999999999998</v>
      </c>
      <c r="D28" s="25">
        <f t="shared" si="1"/>
        <v>91.18</v>
      </c>
      <c r="E28" s="4">
        <f t="shared" si="2"/>
        <v>223</v>
      </c>
      <c r="F28" s="8">
        <f t="shared" si="3"/>
        <v>47218.62</v>
      </c>
      <c r="G28" s="34">
        <f t="shared" si="4"/>
        <v>43177</v>
      </c>
      <c r="H28" s="26">
        <f t="shared" si="5"/>
        <v>-4.2000000000000002E-4</v>
      </c>
      <c r="I28" s="35">
        <f t="shared" si="6"/>
        <v>31</v>
      </c>
      <c r="J28" s="28"/>
      <c r="K28" s="14"/>
    </row>
    <row r="29" spans="1:11" ht="15" x14ac:dyDescent="0.3">
      <c r="A29" s="36">
        <f t="shared" si="0"/>
        <v>18</v>
      </c>
      <c r="B29" s="37">
        <f t="shared" si="7"/>
        <v>265.14</v>
      </c>
      <c r="C29" s="37">
        <f>IF(ISNA(A29),"",IF(E29=0,$C$3-SUM($C$12:C28),B29-D29))</f>
        <v>164.56</v>
      </c>
      <c r="D29" s="37">
        <f t="shared" si="1"/>
        <v>100.58</v>
      </c>
      <c r="E29" s="38">
        <f t="shared" si="2"/>
        <v>222</v>
      </c>
      <c r="F29" s="39">
        <f t="shared" si="3"/>
        <v>47054.060000000005</v>
      </c>
      <c r="G29" s="40">
        <f t="shared" si="4"/>
        <v>43208</v>
      </c>
      <c r="H29" s="26">
        <f t="shared" si="5"/>
        <v>-4.2000000000000002E-4</v>
      </c>
      <c r="I29" s="41">
        <f t="shared" si="6"/>
        <v>30</v>
      </c>
      <c r="J29" s="28"/>
      <c r="K29" s="14"/>
    </row>
    <row r="30" spans="1:11" ht="15" x14ac:dyDescent="0.3">
      <c r="A30" s="33">
        <f t="shared" si="0"/>
        <v>19</v>
      </c>
      <c r="B30" s="25">
        <f t="shared" si="7"/>
        <v>265.14</v>
      </c>
      <c r="C30" s="25">
        <f>IF(ISNA(A30),"",IF(E30=0,$C$3-SUM($C$12:C29),B30-D30))</f>
        <v>168.14</v>
      </c>
      <c r="D30" s="25">
        <f t="shared" si="1"/>
        <v>97</v>
      </c>
      <c r="E30" s="4">
        <f t="shared" si="2"/>
        <v>221</v>
      </c>
      <c r="F30" s="8">
        <f t="shared" si="3"/>
        <v>46885.920000000006</v>
      </c>
      <c r="G30" s="34">
        <f t="shared" si="4"/>
        <v>43238</v>
      </c>
      <c r="H30" s="26">
        <f t="shared" si="5"/>
        <v>-4.2000000000000002E-4</v>
      </c>
      <c r="I30" s="35">
        <f t="shared" si="6"/>
        <v>31</v>
      </c>
      <c r="J30" s="28"/>
      <c r="K30" s="14"/>
    </row>
    <row r="31" spans="1:11" ht="15" x14ac:dyDescent="0.3">
      <c r="A31" s="36">
        <f t="shared" si="0"/>
        <v>20</v>
      </c>
      <c r="B31" s="37">
        <f t="shared" si="7"/>
        <v>265.14</v>
      </c>
      <c r="C31" s="37">
        <f>IF(ISNA(A31),"",IF(E31=0,$C$3-SUM($C$12:C30),B31-D31))</f>
        <v>165.26999999999998</v>
      </c>
      <c r="D31" s="37">
        <f t="shared" si="1"/>
        <v>99.87</v>
      </c>
      <c r="E31" s="38">
        <f t="shared" si="2"/>
        <v>220</v>
      </c>
      <c r="F31" s="39">
        <f t="shared" si="3"/>
        <v>46720.650000000009</v>
      </c>
      <c r="G31" s="40">
        <f t="shared" si="4"/>
        <v>43269</v>
      </c>
      <c r="H31" s="26">
        <f t="shared" si="5"/>
        <v>-4.2000000000000002E-4</v>
      </c>
      <c r="I31" s="41">
        <f t="shared" si="6"/>
        <v>30</v>
      </c>
      <c r="J31" s="28"/>
      <c r="K31" s="14"/>
    </row>
    <row r="32" spans="1:11" ht="15" x14ac:dyDescent="0.3">
      <c r="A32" s="33">
        <f t="shared" si="0"/>
        <v>21</v>
      </c>
      <c r="B32" s="25">
        <f t="shared" si="7"/>
        <v>265.14</v>
      </c>
      <c r="C32" s="25">
        <f>IF(ISNA(A32),"",IF(E32=0,$C$3-SUM($C$12:C31),B32-D32))</f>
        <v>168.82999999999998</v>
      </c>
      <c r="D32" s="25">
        <f t="shared" si="1"/>
        <v>96.31</v>
      </c>
      <c r="E32" s="4">
        <f t="shared" si="2"/>
        <v>219</v>
      </c>
      <c r="F32" s="8">
        <f t="shared" si="3"/>
        <v>46551.820000000007</v>
      </c>
      <c r="G32" s="34">
        <f t="shared" si="4"/>
        <v>43299</v>
      </c>
      <c r="H32" s="26">
        <f t="shared" si="5"/>
        <v>-4.2000000000000002E-4</v>
      </c>
      <c r="I32" s="35">
        <f t="shared" si="6"/>
        <v>31</v>
      </c>
      <c r="J32" s="28"/>
      <c r="K32" s="14"/>
    </row>
    <row r="33" spans="1:11" ht="15" x14ac:dyDescent="0.3">
      <c r="A33" s="36">
        <f t="shared" si="0"/>
        <v>22</v>
      </c>
      <c r="B33" s="37">
        <f t="shared" si="7"/>
        <v>265.14</v>
      </c>
      <c r="C33" s="37">
        <f>IF(ISNA(A33),"",IF(E33=0,$C$3-SUM($C$12:C32),B33-D33))</f>
        <v>165.98</v>
      </c>
      <c r="D33" s="37">
        <f t="shared" si="1"/>
        <v>99.16</v>
      </c>
      <c r="E33" s="38">
        <f t="shared" si="2"/>
        <v>218</v>
      </c>
      <c r="F33" s="39">
        <f t="shared" si="3"/>
        <v>46385.840000000004</v>
      </c>
      <c r="G33" s="40">
        <f t="shared" si="4"/>
        <v>43330</v>
      </c>
      <c r="H33" s="26">
        <f t="shared" si="5"/>
        <v>-4.2000000000000002E-4</v>
      </c>
      <c r="I33" s="41">
        <f t="shared" si="6"/>
        <v>31</v>
      </c>
      <c r="J33" s="28"/>
      <c r="K33" s="14"/>
    </row>
    <row r="34" spans="1:11" ht="15" x14ac:dyDescent="0.3">
      <c r="A34" s="33">
        <f t="shared" si="0"/>
        <v>23</v>
      </c>
      <c r="B34" s="25">
        <f t="shared" si="7"/>
        <v>265.14</v>
      </c>
      <c r="C34" s="25">
        <f>IF(ISNA(A34),"",IF(E34=0,$C$3-SUM($C$12:C33),B34-D34))</f>
        <v>166.32999999999998</v>
      </c>
      <c r="D34" s="25">
        <f t="shared" si="1"/>
        <v>98.81</v>
      </c>
      <c r="E34" s="4">
        <f t="shared" si="2"/>
        <v>217</v>
      </c>
      <c r="F34" s="8">
        <f t="shared" si="3"/>
        <v>46219.51</v>
      </c>
      <c r="G34" s="34">
        <f t="shared" si="4"/>
        <v>43361</v>
      </c>
      <c r="H34" s="26">
        <f t="shared" si="5"/>
        <v>-4.2000000000000002E-4</v>
      </c>
      <c r="I34" s="35">
        <f t="shared" si="6"/>
        <v>30</v>
      </c>
      <c r="J34" s="28"/>
      <c r="K34" s="14"/>
    </row>
    <row r="35" spans="1:11" ht="15" x14ac:dyDescent="0.3">
      <c r="A35" s="36">
        <f t="shared" si="0"/>
        <v>24</v>
      </c>
      <c r="B35" s="37">
        <f t="shared" si="7"/>
        <v>265.14</v>
      </c>
      <c r="C35" s="37">
        <f>IF(ISNA(A35),"",IF(E35=0,$C$3-SUM($C$12:C34),B35-D35))</f>
        <v>169.85999999999999</v>
      </c>
      <c r="D35" s="37">
        <f t="shared" si="1"/>
        <v>95.28</v>
      </c>
      <c r="E35" s="38">
        <f t="shared" si="2"/>
        <v>216</v>
      </c>
      <c r="F35" s="39">
        <f t="shared" si="3"/>
        <v>46049.65</v>
      </c>
      <c r="G35" s="40">
        <f t="shared" si="4"/>
        <v>43391</v>
      </c>
      <c r="H35" s="26">
        <f t="shared" si="5"/>
        <v>-4.2000000000000002E-4</v>
      </c>
      <c r="I35" s="41">
        <f t="shared" si="6"/>
        <v>31</v>
      </c>
      <c r="J35" s="28"/>
      <c r="K35" s="14"/>
    </row>
    <row r="36" spans="1:11" ht="15" x14ac:dyDescent="0.3">
      <c r="A36" s="33">
        <f t="shared" si="0"/>
        <v>25</v>
      </c>
      <c r="B36" s="25">
        <f t="shared" si="7"/>
        <v>265.14</v>
      </c>
      <c r="C36" s="25">
        <f>IF(ISNA(A36),"",IF(E36=0,$C$3-SUM($C$12:C35),B36-D36))</f>
        <v>167.04999999999998</v>
      </c>
      <c r="D36" s="25">
        <f t="shared" si="1"/>
        <v>98.09</v>
      </c>
      <c r="E36" s="4">
        <f t="shared" si="2"/>
        <v>215</v>
      </c>
      <c r="F36" s="8">
        <f t="shared" si="3"/>
        <v>45882.6</v>
      </c>
      <c r="G36" s="34">
        <f t="shared" si="4"/>
        <v>43422</v>
      </c>
      <c r="H36" s="26">
        <f t="shared" si="5"/>
        <v>-4.2000000000000002E-4</v>
      </c>
      <c r="I36" s="35">
        <f t="shared" si="6"/>
        <v>30</v>
      </c>
      <c r="J36" s="28"/>
      <c r="K36" s="14"/>
    </row>
    <row r="37" spans="1:11" ht="15" x14ac:dyDescent="0.3">
      <c r="A37" s="36">
        <f t="shared" si="0"/>
        <v>26</v>
      </c>
      <c r="B37" s="37">
        <f t="shared" si="7"/>
        <v>265.14</v>
      </c>
      <c r="C37" s="37">
        <f>IF(ISNA(A37),"",IF(E37=0,$C$3-SUM($C$12:C36),B37-D37))</f>
        <v>170.56</v>
      </c>
      <c r="D37" s="37">
        <f t="shared" si="1"/>
        <v>94.58</v>
      </c>
      <c r="E37" s="38">
        <f t="shared" si="2"/>
        <v>214</v>
      </c>
      <c r="F37" s="39">
        <f t="shared" si="3"/>
        <v>45712.04</v>
      </c>
      <c r="G37" s="40">
        <f t="shared" si="4"/>
        <v>43452</v>
      </c>
      <c r="H37" s="26">
        <f t="shared" si="5"/>
        <v>-4.2000000000000002E-4</v>
      </c>
      <c r="I37" s="41">
        <f t="shared" si="6"/>
        <v>31</v>
      </c>
      <c r="J37" s="28"/>
      <c r="K37" s="14"/>
    </row>
    <row r="38" spans="1:11" ht="15" x14ac:dyDescent="0.3">
      <c r="A38" s="33">
        <f t="shared" si="0"/>
        <v>27</v>
      </c>
      <c r="B38" s="25">
        <f t="shared" si="7"/>
        <v>265.14</v>
      </c>
      <c r="C38" s="25">
        <f>IF(ISNA(A38),"",IF(E38=0,$C$3-SUM($C$12:C37),B38-D38))</f>
        <v>167.76999999999998</v>
      </c>
      <c r="D38" s="25">
        <f t="shared" si="1"/>
        <v>97.37</v>
      </c>
      <c r="E38" s="4">
        <f t="shared" si="2"/>
        <v>213</v>
      </c>
      <c r="F38" s="8">
        <f t="shared" si="3"/>
        <v>45544.270000000004</v>
      </c>
      <c r="G38" s="34">
        <f t="shared" si="4"/>
        <v>43483</v>
      </c>
      <c r="H38" s="26">
        <f t="shared" si="5"/>
        <v>-4.2000000000000002E-4</v>
      </c>
      <c r="I38" s="35">
        <f t="shared" si="6"/>
        <v>31</v>
      </c>
      <c r="J38" s="28"/>
      <c r="K38" s="14"/>
    </row>
    <row r="39" spans="1:11" ht="15" x14ac:dyDescent="0.3">
      <c r="A39" s="36">
        <f t="shared" si="0"/>
        <v>28</v>
      </c>
      <c r="B39" s="37">
        <f t="shared" si="7"/>
        <v>265.14</v>
      </c>
      <c r="C39" s="37">
        <f>IF(ISNA(A39),"",IF(E39=0,$C$3-SUM($C$12:C38),B39-D39))</f>
        <v>168.13</v>
      </c>
      <c r="D39" s="37">
        <f t="shared" si="1"/>
        <v>97.01</v>
      </c>
      <c r="E39" s="38">
        <f t="shared" si="2"/>
        <v>212</v>
      </c>
      <c r="F39" s="39">
        <f t="shared" si="3"/>
        <v>45376.140000000007</v>
      </c>
      <c r="G39" s="40">
        <f t="shared" si="4"/>
        <v>43514</v>
      </c>
      <c r="H39" s="26">
        <f t="shared" si="5"/>
        <v>-4.2000000000000002E-4</v>
      </c>
      <c r="I39" s="41">
        <f t="shared" si="6"/>
        <v>28</v>
      </c>
      <c r="J39" s="28"/>
      <c r="K39" s="14"/>
    </row>
    <row r="40" spans="1:11" ht="15" x14ac:dyDescent="0.3">
      <c r="A40" s="33">
        <f t="shared" si="0"/>
        <v>29</v>
      </c>
      <c r="B40" s="25">
        <f t="shared" si="7"/>
        <v>265.14</v>
      </c>
      <c r="C40" s="25">
        <f>IF(ISNA(A40),"",IF(E40=0,$C$3-SUM($C$12:C39),B40-D40))</f>
        <v>177.83999999999997</v>
      </c>
      <c r="D40" s="25">
        <f t="shared" si="1"/>
        <v>87.3</v>
      </c>
      <c r="E40" s="4">
        <f t="shared" si="2"/>
        <v>211</v>
      </c>
      <c r="F40" s="8">
        <f t="shared" si="3"/>
        <v>45198.30000000001</v>
      </c>
      <c r="G40" s="34">
        <f t="shared" si="4"/>
        <v>43542</v>
      </c>
      <c r="H40" s="26">
        <f t="shared" si="5"/>
        <v>-4.2000000000000002E-4</v>
      </c>
      <c r="I40" s="35">
        <f t="shared" si="6"/>
        <v>31</v>
      </c>
      <c r="J40" s="28"/>
      <c r="K40" s="14"/>
    </row>
    <row r="41" spans="1:11" ht="15" x14ac:dyDescent="0.3">
      <c r="A41" s="36">
        <f t="shared" si="0"/>
        <v>30</v>
      </c>
      <c r="B41" s="37">
        <f t="shared" si="7"/>
        <v>265.14</v>
      </c>
      <c r="C41" s="37">
        <f>IF(ISNA(A41),"",IF(E41=0,$C$3-SUM($C$12:C40),B41-D41))</f>
        <v>168.85999999999999</v>
      </c>
      <c r="D41" s="37">
        <f t="shared" si="1"/>
        <v>96.28</v>
      </c>
      <c r="E41" s="38">
        <f t="shared" si="2"/>
        <v>210</v>
      </c>
      <c r="F41" s="39">
        <f t="shared" si="3"/>
        <v>45029.44000000001</v>
      </c>
      <c r="G41" s="40">
        <f t="shared" si="4"/>
        <v>43573</v>
      </c>
      <c r="H41" s="26">
        <f t="shared" si="5"/>
        <v>-4.2000000000000002E-4</v>
      </c>
      <c r="I41" s="41">
        <f t="shared" si="6"/>
        <v>30</v>
      </c>
      <c r="J41" s="28"/>
      <c r="K41" s="14"/>
    </row>
    <row r="42" spans="1:11" ht="15" x14ac:dyDescent="0.3">
      <c r="A42" s="33">
        <f t="shared" si="0"/>
        <v>31</v>
      </c>
      <c r="B42" s="25">
        <f t="shared" si="7"/>
        <v>265.14</v>
      </c>
      <c r="C42" s="25">
        <f>IF(ISNA(A42),"",IF(E42=0,$C$3-SUM($C$12:C41),B42-D42))</f>
        <v>172.32</v>
      </c>
      <c r="D42" s="25">
        <f t="shared" si="1"/>
        <v>92.82</v>
      </c>
      <c r="E42" s="4">
        <f t="shared" si="2"/>
        <v>209</v>
      </c>
      <c r="F42" s="8">
        <f t="shared" si="3"/>
        <v>44857.12000000001</v>
      </c>
      <c r="G42" s="34">
        <f t="shared" si="4"/>
        <v>43603</v>
      </c>
      <c r="H42" s="26">
        <f t="shared" si="5"/>
        <v>-4.2000000000000002E-4</v>
      </c>
      <c r="I42" s="35">
        <f t="shared" si="6"/>
        <v>31</v>
      </c>
      <c r="J42" s="28"/>
      <c r="K42" s="14"/>
    </row>
    <row r="43" spans="1:11" ht="15" x14ac:dyDescent="0.3">
      <c r="A43" s="36">
        <f t="shared" si="0"/>
        <v>32</v>
      </c>
      <c r="B43" s="37">
        <f t="shared" si="7"/>
        <v>265.14</v>
      </c>
      <c r="C43" s="37">
        <f>IF(ISNA(A43),"",IF(E43=0,$C$3-SUM($C$12:C42),B43-D43))</f>
        <v>169.58999999999997</v>
      </c>
      <c r="D43" s="37">
        <f t="shared" si="1"/>
        <v>95.55</v>
      </c>
      <c r="E43" s="38">
        <f t="shared" si="2"/>
        <v>208</v>
      </c>
      <c r="F43" s="39">
        <f t="shared" si="3"/>
        <v>44687.530000000013</v>
      </c>
      <c r="G43" s="40">
        <f t="shared" si="4"/>
        <v>43634</v>
      </c>
      <c r="H43" s="26">
        <f t="shared" si="5"/>
        <v>-4.2000000000000002E-4</v>
      </c>
      <c r="I43" s="41">
        <f t="shared" si="6"/>
        <v>30</v>
      </c>
      <c r="J43" s="28"/>
      <c r="K43" s="14"/>
    </row>
    <row r="44" spans="1:11" ht="15" x14ac:dyDescent="0.3">
      <c r="A44" s="33">
        <f t="shared" si="0"/>
        <v>33</v>
      </c>
      <c r="B44" s="25">
        <f t="shared" si="7"/>
        <v>265.14</v>
      </c>
      <c r="C44" s="25">
        <f>IF(ISNA(A44),"",IF(E44=0,$C$3-SUM($C$12:C43),B44-D44))</f>
        <v>173.01999999999998</v>
      </c>
      <c r="D44" s="25">
        <f t="shared" si="1"/>
        <v>92.12</v>
      </c>
      <c r="E44" s="4">
        <f t="shared" si="2"/>
        <v>207</v>
      </c>
      <c r="F44" s="8">
        <f t="shared" si="3"/>
        <v>44514.510000000017</v>
      </c>
      <c r="G44" s="34">
        <f t="shared" si="4"/>
        <v>43664</v>
      </c>
      <c r="H44" s="26">
        <f t="shared" si="5"/>
        <v>-4.2000000000000002E-4</v>
      </c>
      <c r="I44" s="35">
        <f t="shared" si="6"/>
        <v>31</v>
      </c>
      <c r="J44" s="28"/>
      <c r="K44" s="14"/>
    </row>
    <row r="45" spans="1:11" ht="15" x14ac:dyDescent="0.3">
      <c r="A45" s="36">
        <f t="shared" si="0"/>
        <v>34</v>
      </c>
      <c r="B45" s="37">
        <f t="shared" si="7"/>
        <v>265.14</v>
      </c>
      <c r="C45" s="37">
        <f>IF(ISNA(A45),"",IF(E45=0,$C$3-SUM($C$12:C44),B45-D45))</f>
        <v>170.32</v>
      </c>
      <c r="D45" s="37">
        <f t="shared" si="1"/>
        <v>94.82</v>
      </c>
      <c r="E45" s="38">
        <f t="shared" si="2"/>
        <v>206</v>
      </c>
      <c r="F45" s="39">
        <f t="shared" si="3"/>
        <v>44344.190000000017</v>
      </c>
      <c r="G45" s="40">
        <f t="shared" si="4"/>
        <v>43695</v>
      </c>
      <c r="H45" s="26">
        <f t="shared" si="5"/>
        <v>-4.2000000000000002E-4</v>
      </c>
      <c r="I45" s="41">
        <f t="shared" si="6"/>
        <v>31</v>
      </c>
      <c r="J45" s="28"/>
      <c r="K45" s="14"/>
    </row>
    <row r="46" spans="1:11" ht="15" x14ac:dyDescent="0.3">
      <c r="A46" s="33">
        <f t="shared" si="0"/>
        <v>35</v>
      </c>
      <c r="B46" s="25">
        <f t="shared" si="7"/>
        <v>265.14</v>
      </c>
      <c r="C46" s="25">
        <f>IF(ISNA(A46),"",IF(E46=0,$C$3-SUM($C$12:C45),B46-D46))</f>
        <v>170.68</v>
      </c>
      <c r="D46" s="25">
        <f t="shared" si="1"/>
        <v>94.46</v>
      </c>
      <c r="E46" s="4">
        <f t="shared" si="2"/>
        <v>205</v>
      </c>
      <c r="F46" s="8">
        <f t="shared" si="3"/>
        <v>44173.510000000017</v>
      </c>
      <c r="G46" s="34">
        <f t="shared" si="4"/>
        <v>43726</v>
      </c>
      <c r="H46" s="26">
        <f t="shared" si="5"/>
        <v>-4.2000000000000002E-4</v>
      </c>
      <c r="I46" s="35">
        <f t="shared" si="6"/>
        <v>30</v>
      </c>
      <c r="J46" s="28"/>
      <c r="K46" s="14"/>
    </row>
    <row r="47" spans="1:11" ht="15" x14ac:dyDescent="0.3">
      <c r="A47" s="36">
        <f t="shared" si="0"/>
        <v>36</v>
      </c>
      <c r="B47" s="37">
        <f t="shared" si="7"/>
        <v>265.14</v>
      </c>
      <c r="C47" s="37">
        <f>IF(ISNA(A47),"",IF(E47=0,$C$3-SUM($C$12:C46),B47-D47))</f>
        <v>174.07999999999998</v>
      </c>
      <c r="D47" s="37">
        <f t="shared" si="1"/>
        <v>91.06</v>
      </c>
      <c r="E47" s="38">
        <f t="shared" si="2"/>
        <v>204</v>
      </c>
      <c r="F47" s="39">
        <f t="shared" si="3"/>
        <v>43999.430000000015</v>
      </c>
      <c r="G47" s="40">
        <f t="shared" si="4"/>
        <v>43756</v>
      </c>
      <c r="H47" s="26">
        <f t="shared" si="5"/>
        <v>-4.2000000000000002E-4</v>
      </c>
      <c r="I47" s="41">
        <f t="shared" si="6"/>
        <v>31</v>
      </c>
      <c r="J47" s="28"/>
      <c r="K47" s="14"/>
    </row>
    <row r="48" spans="1:11" ht="15" x14ac:dyDescent="0.3">
      <c r="A48" s="33">
        <f t="shared" si="0"/>
        <v>37</v>
      </c>
      <c r="B48" s="25">
        <f t="shared" si="7"/>
        <v>265.14</v>
      </c>
      <c r="C48" s="25">
        <f>IF(ISNA(A48),"",IF(E48=0,$C$3-SUM($C$12:C47),B48-D48))</f>
        <v>171.42</v>
      </c>
      <c r="D48" s="25">
        <f t="shared" si="1"/>
        <v>93.72</v>
      </c>
      <c r="E48" s="4">
        <f t="shared" si="2"/>
        <v>203</v>
      </c>
      <c r="F48" s="8">
        <f t="shared" si="3"/>
        <v>43828.010000000017</v>
      </c>
      <c r="G48" s="34">
        <f t="shared" si="4"/>
        <v>43787</v>
      </c>
      <c r="H48" s="26">
        <f t="shared" si="5"/>
        <v>-4.2000000000000002E-4</v>
      </c>
      <c r="I48" s="35">
        <f t="shared" si="6"/>
        <v>30</v>
      </c>
      <c r="J48" s="28"/>
      <c r="K48" s="14"/>
    </row>
    <row r="49" spans="1:11" ht="15" x14ac:dyDescent="0.3">
      <c r="A49" s="36">
        <f t="shared" si="0"/>
        <v>38</v>
      </c>
      <c r="B49" s="37">
        <f t="shared" si="7"/>
        <v>265.14</v>
      </c>
      <c r="C49" s="37">
        <f>IF(ISNA(A49),"",IF(E49=0,$C$3-SUM($C$12:C48),B49-D49))</f>
        <v>174.79</v>
      </c>
      <c r="D49" s="37">
        <f t="shared" si="1"/>
        <v>90.35</v>
      </c>
      <c r="E49" s="38">
        <f t="shared" si="2"/>
        <v>202</v>
      </c>
      <c r="F49" s="39">
        <f t="shared" si="3"/>
        <v>43653.220000000016</v>
      </c>
      <c r="G49" s="40">
        <f t="shared" si="4"/>
        <v>43817</v>
      </c>
      <c r="H49" s="26">
        <f t="shared" si="5"/>
        <v>-4.2000000000000002E-4</v>
      </c>
      <c r="I49" s="41">
        <f t="shared" si="6"/>
        <v>31</v>
      </c>
      <c r="J49" s="28"/>
      <c r="K49" s="14"/>
    </row>
    <row r="50" spans="1:11" ht="15" x14ac:dyDescent="0.3">
      <c r="A50" s="33">
        <f t="shared" si="0"/>
        <v>39</v>
      </c>
      <c r="B50" s="25">
        <f t="shared" si="7"/>
        <v>265.14</v>
      </c>
      <c r="C50" s="25">
        <f>IF(ISNA(A50),"",IF(E50=0,$C$3-SUM($C$12:C49),B50-D50))</f>
        <v>172.15999999999997</v>
      </c>
      <c r="D50" s="25">
        <f t="shared" si="1"/>
        <v>92.98</v>
      </c>
      <c r="E50" s="4">
        <f t="shared" si="2"/>
        <v>201</v>
      </c>
      <c r="F50" s="8">
        <f t="shared" si="3"/>
        <v>43481.060000000012</v>
      </c>
      <c r="G50" s="34">
        <f t="shared" si="4"/>
        <v>43848</v>
      </c>
      <c r="H50" s="26">
        <f t="shared" si="5"/>
        <v>-4.2000000000000002E-4</v>
      </c>
      <c r="I50" s="35">
        <f t="shared" si="6"/>
        <v>31</v>
      </c>
      <c r="J50" s="28"/>
      <c r="K50" s="14"/>
    </row>
    <row r="51" spans="1:11" ht="15" x14ac:dyDescent="0.3">
      <c r="A51" s="36">
        <f t="shared" si="0"/>
        <v>40</v>
      </c>
      <c r="B51" s="37">
        <f t="shared" si="7"/>
        <v>265.14</v>
      </c>
      <c r="C51" s="37">
        <f>IF(ISNA(A51),"",IF(E51=0,$C$3-SUM($C$12:C50),B51-D51))</f>
        <v>172.76999999999998</v>
      </c>
      <c r="D51" s="37">
        <f t="shared" si="1"/>
        <v>92.37</v>
      </c>
      <c r="E51" s="38">
        <f t="shared" si="2"/>
        <v>200</v>
      </c>
      <c r="F51" s="39">
        <f t="shared" si="3"/>
        <v>43308.290000000015</v>
      </c>
      <c r="G51" s="40">
        <f t="shared" si="4"/>
        <v>43879</v>
      </c>
      <c r="H51" s="26">
        <f t="shared" si="5"/>
        <v>-4.2000000000000002E-4</v>
      </c>
      <c r="I51" s="41">
        <f t="shared" si="6"/>
        <v>29</v>
      </c>
      <c r="J51" s="28"/>
      <c r="K51" s="14"/>
    </row>
    <row r="52" spans="1:11" ht="15" x14ac:dyDescent="0.3">
      <c r="A52" s="33">
        <f t="shared" si="0"/>
        <v>41</v>
      </c>
      <c r="B52" s="25">
        <f t="shared" si="7"/>
        <v>265.14</v>
      </c>
      <c r="C52" s="25">
        <f>IF(ISNA(A52),"",IF(E52=0,$C$3-SUM($C$12:C51),B52-D52))</f>
        <v>179.07999999999998</v>
      </c>
      <c r="D52" s="25">
        <f t="shared" si="1"/>
        <v>86.06</v>
      </c>
      <c r="E52" s="4">
        <f t="shared" si="2"/>
        <v>199</v>
      </c>
      <c r="F52" s="8">
        <f t="shared" si="3"/>
        <v>43129.210000000014</v>
      </c>
      <c r="G52" s="34">
        <f t="shared" si="4"/>
        <v>43908</v>
      </c>
      <c r="H52" s="26">
        <f t="shared" si="5"/>
        <v>-4.2000000000000002E-4</v>
      </c>
      <c r="I52" s="35">
        <f t="shared" si="6"/>
        <v>31</v>
      </c>
      <c r="J52" s="28"/>
      <c r="K52" s="14"/>
    </row>
    <row r="53" spans="1:11" ht="15" x14ac:dyDescent="0.3">
      <c r="A53" s="36">
        <f t="shared" si="0"/>
        <v>42</v>
      </c>
      <c r="B53" s="37">
        <f t="shared" si="7"/>
        <v>265.14</v>
      </c>
      <c r="C53" s="37">
        <f>IF(ISNA(A53),"",IF(E53=0,$C$3-SUM($C$12:C52),B53-D53))</f>
        <v>173.51999999999998</v>
      </c>
      <c r="D53" s="37">
        <f t="shared" si="1"/>
        <v>91.62</v>
      </c>
      <c r="E53" s="38">
        <f t="shared" si="2"/>
        <v>198</v>
      </c>
      <c r="F53" s="39">
        <f t="shared" si="3"/>
        <v>42955.690000000017</v>
      </c>
      <c r="G53" s="40">
        <f t="shared" si="4"/>
        <v>43939</v>
      </c>
      <c r="H53" s="26">
        <f t="shared" si="5"/>
        <v>-4.2000000000000002E-4</v>
      </c>
      <c r="I53" s="41">
        <f t="shared" si="6"/>
        <v>30</v>
      </c>
      <c r="J53" s="28"/>
      <c r="K53" s="14"/>
    </row>
    <row r="54" spans="1:11" ht="15" x14ac:dyDescent="0.3">
      <c r="A54" s="33">
        <f t="shared" si="0"/>
        <v>43</v>
      </c>
      <c r="B54" s="25">
        <f t="shared" si="7"/>
        <v>265.14</v>
      </c>
      <c r="C54" s="25">
        <f>IF(ISNA(A54),"",IF(E54=0,$C$3-SUM($C$12:C53),B54-D54))</f>
        <v>176.82999999999998</v>
      </c>
      <c r="D54" s="25">
        <f t="shared" si="1"/>
        <v>88.31</v>
      </c>
      <c r="E54" s="4">
        <f t="shared" si="2"/>
        <v>197</v>
      </c>
      <c r="F54" s="8">
        <f t="shared" si="3"/>
        <v>42778.860000000015</v>
      </c>
      <c r="G54" s="34">
        <f t="shared" si="4"/>
        <v>43969</v>
      </c>
      <c r="H54" s="26">
        <f t="shared" si="5"/>
        <v>-4.2000000000000002E-4</v>
      </c>
      <c r="I54" s="35">
        <f t="shared" si="6"/>
        <v>31</v>
      </c>
      <c r="J54" s="28"/>
      <c r="K54" s="14"/>
    </row>
    <row r="55" spans="1:11" ht="15" x14ac:dyDescent="0.3">
      <c r="A55" s="36">
        <f t="shared" si="0"/>
        <v>44</v>
      </c>
      <c r="B55" s="37">
        <f t="shared" si="7"/>
        <v>265.14</v>
      </c>
      <c r="C55" s="37">
        <f>IF(ISNA(A55),"",IF(E55=0,$C$3-SUM($C$12:C54),B55-D55))</f>
        <v>174.26999999999998</v>
      </c>
      <c r="D55" s="37">
        <f t="shared" si="1"/>
        <v>90.87</v>
      </c>
      <c r="E55" s="38">
        <f t="shared" si="2"/>
        <v>196</v>
      </c>
      <c r="F55" s="39">
        <f t="shared" si="3"/>
        <v>42604.590000000018</v>
      </c>
      <c r="G55" s="40">
        <f t="shared" si="4"/>
        <v>44000</v>
      </c>
      <c r="H55" s="26">
        <f t="shared" si="5"/>
        <v>-4.2000000000000002E-4</v>
      </c>
      <c r="I55" s="41">
        <f t="shared" si="6"/>
        <v>30</v>
      </c>
      <c r="J55" s="28"/>
      <c r="K55" s="14"/>
    </row>
    <row r="56" spans="1:11" ht="15" x14ac:dyDescent="0.3">
      <c r="A56" s="33">
        <f t="shared" si="0"/>
        <v>45</v>
      </c>
      <c r="B56" s="25">
        <f t="shared" si="7"/>
        <v>265.14</v>
      </c>
      <c r="C56" s="25">
        <f>IF(ISNA(A56),"",IF(E56=0,$C$3-SUM($C$12:C55),B56-D56))</f>
        <v>177.56</v>
      </c>
      <c r="D56" s="25">
        <f t="shared" si="1"/>
        <v>87.58</v>
      </c>
      <c r="E56" s="4">
        <f t="shared" si="2"/>
        <v>195</v>
      </c>
      <c r="F56" s="8">
        <f t="shared" si="3"/>
        <v>42427.030000000021</v>
      </c>
      <c r="G56" s="34">
        <f t="shared" si="4"/>
        <v>44030</v>
      </c>
      <c r="H56" s="26">
        <f t="shared" si="5"/>
        <v>-4.2000000000000002E-4</v>
      </c>
      <c r="I56" s="35">
        <f t="shared" si="6"/>
        <v>31</v>
      </c>
      <c r="J56" s="28"/>
      <c r="K56" s="14"/>
    </row>
    <row r="57" spans="1:11" ht="15" x14ac:dyDescent="0.3">
      <c r="A57" s="36">
        <f t="shared" si="0"/>
        <v>46</v>
      </c>
      <c r="B57" s="37">
        <f t="shared" si="7"/>
        <v>265.14</v>
      </c>
      <c r="C57" s="37">
        <f>IF(ISNA(A57),"",IF(E57=0,$C$3-SUM($C$12:C56),B57-D57))</f>
        <v>175.01</v>
      </c>
      <c r="D57" s="37">
        <f t="shared" si="1"/>
        <v>90.13</v>
      </c>
      <c r="E57" s="38">
        <f t="shared" si="2"/>
        <v>194</v>
      </c>
      <c r="F57" s="39">
        <f t="shared" si="3"/>
        <v>42252.020000000019</v>
      </c>
      <c r="G57" s="40">
        <f t="shared" si="4"/>
        <v>44061</v>
      </c>
      <c r="H57" s="26">
        <f t="shared" si="5"/>
        <v>-4.2000000000000002E-4</v>
      </c>
      <c r="I57" s="41">
        <f t="shared" si="6"/>
        <v>31</v>
      </c>
      <c r="J57" s="28"/>
      <c r="K57" s="14"/>
    </row>
    <row r="58" spans="1:11" ht="15" x14ac:dyDescent="0.3">
      <c r="A58" s="33">
        <f t="shared" si="0"/>
        <v>47</v>
      </c>
      <c r="B58" s="25">
        <f t="shared" si="7"/>
        <v>265.14</v>
      </c>
      <c r="C58" s="25">
        <f>IF(ISNA(A58),"",IF(E58=0,$C$3-SUM($C$12:C57),B58-D58))</f>
        <v>175.39</v>
      </c>
      <c r="D58" s="25">
        <f t="shared" si="1"/>
        <v>89.75</v>
      </c>
      <c r="E58" s="4">
        <f t="shared" si="2"/>
        <v>193</v>
      </c>
      <c r="F58" s="8">
        <f t="shared" si="3"/>
        <v>42076.630000000019</v>
      </c>
      <c r="G58" s="34">
        <f t="shared" si="4"/>
        <v>44092</v>
      </c>
      <c r="H58" s="26">
        <f t="shared" si="5"/>
        <v>-4.2000000000000002E-4</v>
      </c>
      <c r="I58" s="35">
        <f t="shared" si="6"/>
        <v>30</v>
      </c>
      <c r="J58" s="28"/>
      <c r="K58" s="14"/>
    </row>
    <row r="59" spans="1:11" ht="15" x14ac:dyDescent="0.3">
      <c r="A59" s="36">
        <f t="shared" si="0"/>
        <v>48</v>
      </c>
      <c r="B59" s="37">
        <f t="shared" si="7"/>
        <v>265.14</v>
      </c>
      <c r="C59" s="37">
        <f>IF(ISNA(A59),"",IF(E59=0,$C$3-SUM($C$12:C58),B59-D59))</f>
        <v>178.64</v>
      </c>
      <c r="D59" s="37">
        <f t="shared" si="1"/>
        <v>86.5</v>
      </c>
      <c r="E59" s="38">
        <f t="shared" si="2"/>
        <v>192</v>
      </c>
      <c r="F59" s="39">
        <f t="shared" si="3"/>
        <v>41897.99000000002</v>
      </c>
      <c r="G59" s="40">
        <f t="shared" si="4"/>
        <v>44122</v>
      </c>
      <c r="H59" s="26">
        <f t="shared" si="5"/>
        <v>-4.2000000000000002E-4</v>
      </c>
      <c r="I59" s="41">
        <f t="shared" si="6"/>
        <v>31</v>
      </c>
      <c r="J59" s="28"/>
      <c r="K59" s="14"/>
    </row>
    <row r="60" spans="1:11" ht="15" x14ac:dyDescent="0.3">
      <c r="A60" s="33">
        <f t="shared" si="0"/>
        <v>49</v>
      </c>
      <c r="B60" s="25">
        <f t="shared" si="7"/>
        <v>265.14</v>
      </c>
      <c r="C60" s="25">
        <f>IF(ISNA(A60),"",IF(E60=0,$C$3-SUM($C$12:C59),B60-D60))</f>
        <v>176.14</v>
      </c>
      <c r="D60" s="25">
        <f t="shared" si="1"/>
        <v>89</v>
      </c>
      <c r="E60" s="4">
        <f t="shared" si="2"/>
        <v>191</v>
      </c>
      <c r="F60" s="8">
        <f t="shared" si="3"/>
        <v>41721.85000000002</v>
      </c>
      <c r="G60" s="34">
        <f t="shared" si="4"/>
        <v>44153</v>
      </c>
      <c r="H60" s="26">
        <f t="shared" si="5"/>
        <v>-4.2000000000000002E-4</v>
      </c>
      <c r="I60" s="35">
        <f t="shared" si="6"/>
        <v>30</v>
      </c>
      <c r="J60" s="28"/>
      <c r="K60" s="14"/>
    </row>
    <row r="61" spans="1:11" ht="15" x14ac:dyDescent="0.3">
      <c r="A61" s="36">
        <f t="shared" si="0"/>
        <v>50</v>
      </c>
      <c r="B61" s="37">
        <f t="shared" si="7"/>
        <v>265.14</v>
      </c>
      <c r="C61" s="37">
        <f>IF(ISNA(A61),"",IF(E61=0,$C$3-SUM($C$12:C60),B61-D61))</f>
        <v>179.37</v>
      </c>
      <c r="D61" s="37">
        <f t="shared" si="1"/>
        <v>85.77</v>
      </c>
      <c r="E61" s="38">
        <f t="shared" si="2"/>
        <v>190</v>
      </c>
      <c r="F61" s="39">
        <f t="shared" si="3"/>
        <v>41542.480000000018</v>
      </c>
      <c r="G61" s="40">
        <f t="shared" si="4"/>
        <v>44183</v>
      </c>
      <c r="H61" s="26">
        <f t="shared" si="5"/>
        <v>-4.2000000000000002E-4</v>
      </c>
      <c r="I61" s="41">
        <f t="shared" si="6"/>
        <v>31</v>
      </c>
      <c r="J61" s="28"/>
      <c r="K61" s="14"/>
    </row>
    <row r="62" spans="1:11" ht="15" x14ac:dyDescent="0.3">
      <c r="A62" s="33">
        <f t="shared" si="0"/>
        <v>51</v>
      </c>
      <c r="B62" s="25">
        <f t="shared" si="7"/>
        <v>265.14</v>
      </c>
      <c r="C62" s="25">
        <f>IF(ISNA(A62),"",IF(E62=0,$C$3-SUM($C$12:C61),B62-D62))</f>
        <v>176.89</v>
      </c>
      <c r="D62" s="25">
        <f t="shared" si="1"/>
        <v>88.25</v>
      </c>
      <c r="E62" s="4">
        <f t="shared" si="2"/>
        <v>189</v>
      </c>
      <c r="F62" s="8">
        <f t="shared" si="3"/>
        <v>41365.590000000018</v>
      </c>
      <c r="G62" s="34">
        <f t="shared" si="4"/>
        <v>44214</v>
      </c>
      <c r="H62" s="26">
        <f t="shared" si="5"/>
        <v>-4.2000000000000002E-4</v>
      </c>
      <c r="I62" s="35">
        <f t="shared" si="6"/>
        <v>31</v>
      </c>
      <c r="J62" s="28"/>
      <c r="K62" s="14"/>
    </row>
    <row r="63" spans="1:11" ht="15" x14ac:dyDescent="0.3">
      <c r="A63" s="36">
        <f t="shared" si="0"/>
        <v>52</v>
      </c>
      <c r="B63" s="37">
        <f t="shared" si="7"/>
        <v>265.14</v>
      </c>
      <c r="C63" s="37">
        <f>IF(ISNA(A63),"",IF(E63=0,$C$3-SUM($C$12:C62),B63-D63))</f>
        <v>177.02999999999997</v>
      </c>
      <c r="D63" s="37">
        <f t="shared" si="1"/>
        <v>88.11</v>
      </c>
      <c r="E63" s="38">
        <f t="shared" si="2"/>
        <v>188</v>
      </c>
      <c r="F63" s="39">
        <f t="shared" si="3"/>
        <v>41188.560000000019</v>
      </c>
      <c r="G63" s="40">
        <f t="shared" si="4"/>
        <v>44245</v>
      </c>
      <c r="H63" s="26">
        <f t="shared" si="5"/>
        <v>-4.2000000000000002E-4</v>
      </c>
      <c r="I63" s="41">
        <f t="shared" si="6"/>
        <v>28</v>
      </c>
      <c r="J63" s="28"/>
      <c r="K63" s="14"/>
    </row>
    <row r="64" spans="1:11" ht="15" x14ac:dyDescent="0.3">
      <c r="A64" s="33">
        <f t="shared" si="0"/>
        <v>53</v>
      </c>
      <c r="B64" s="25">
        <f t="shared" si="7"/>
        <v>265.14</v>
      </c>
      <c r="C64" s="25">
        <f>IF(ISNA(A64),"",IF(E64=0,$C$3-SUM($C$12:C63),B64-D64))</f>
        <v>185.89999999999998</v>
      </c>
      <c r="D64" s="25">
        <f t="shared" si="1"/>
        <v>79.239999999999995</v>
      </c>
      <c r="E64" s="4">
        <f t="shared" si="2"/>
        <v>187</v>
      </c>
      <c r="F64" s="8">
        <f t="shared" si="3"/>
        <v>41002.660000000018</v>
      </c>
      <c r="G64" s="34">
        <f t="shared" si="4"/>
        <v>44273</v>
      </c>
      <c r="H64" s="26">
        <f t="shared" si="5"/>
        <v>-4.2000000000000002E-4</v>
      </c>
      <c r="I64" s="35">
        <f t="shared" si="6"/>
        <v>31</v>
      </c>
      <c r="J64" s="28"/>
      <c r="K64" s="14"/>
    </row>
    <row r="65" spans="1:11" ht="15" x14ac:dyDescent="0.3">
      <c r="A65" s="36">
        <f t="shared" si="0"/>
        <v>54</v>
      </c>
      <c r="B65" s="37">
        <f t="shared" si="7"/>
        <v>265.14</v>
      </c>
      <c r="C65" s="37">
        <f>IF(ISNA(A65),"",IF(E65=0,$C$3-SUM($C$12:C64),B65-D65))</f>
        <v>177.79999999999998</v>
      </c>
      <c r="D65" s="37">
        <f t="shared" si="1"/>
        <v>87.34</v>
      </c>
      <c r="E65" s="38">
        <f t="shared" si="2"/>
        <v>186</v>
      </c>
      <c r="F65" s="39">
        <f t="shared" si="3"/>
        <v>40824.860000000015</v>
      </c>
      <c r="G65" s="40">
        <f t="shared" si="4"/>
        <v>44304</v>
      </c>
      <c r="H65" s="26">
        <f t="shared" si="5"/>
        <v>-4.2000000000000002E-4</v>
      </c>
      <c r="I65" s="41">
        <f t="shared" si="6"/>
        <v>30</v>
      </c>
      <c r="J65" s="28"/>
      <c r="K65" s="14"/>
    </row>
    <row r="66" spans="1:11" ht="15" x14ac:dyDescent="0.3">
      <c r="A66" s="33">
        <f t="shared" si="0"/>
        <v>55</v>
      </c>
      <c r="B66" s="25">
        <f t="shared" si="7"/>
        <v>265.14</v>
      </c>
      <c r="C66" s="25">
        <f>IF(ISNA(A66),"",IF(E66=0,$C$3-SUM($C$12:C65),B66-D66))</f>
        <v>180.98</v>
      </c>
      <c r="D66" s="25">
        <f t="shared" si="1"/>
        <v>84.16</v>
      </c>
      <c r="E66" s="4">
        <f t="shared" si="2"/>
        <v>185</v>
      </c>
      <c r="F66" s="8">
        <f t="shared" si="3"/>
        <v>40643.880000000012</v>
      </c>
      <c r="G66" s="34">
        <f t="shared" si="4"/>
        <v>44334</v>
      </c>
      <c r="H66" s="26">
        <f t="shared" si="5"/>
        <v>-4.2000000000000002E-4</v>
      </c>
      <c r="I66" s="35">
        <f t="shared" si="6"/>
        <v>31</v>
      </c>
      <c r="J66" s="28"/>
      <c r="K66" s="14"/>
    </row>
    <row r="67" spans="1:11" ht="15" x14ac:dyDescent="0.3">
      <c r="A67" s="36">
        <f t="shared" si="0"/>
        <v>56</v>
      </c>
      <c r="B67" s="37">
        <f t="shared" si="7"/>
        <v>265.14</v>
      </c>
      <c r="C67" s="37">
        <f>IF(ISNA(A67),"",IF(E67=0,$C$3-SUM($C$12:C66),B67-D67))</f>
        <v>178.57</v>
      </c>
      <c r="D67" s="37">
        <f t="shared" si="1"/>
        <v>86.57</v>
      </c>
      <c r="E67" s="38">
        <f t="shared" si="2"/>
        <v>184</v>
      </c>
      <c r="F67" s="39">
        <f t="shared" si="3"/>
        <v>40465.310000000012</v>
      </c>
      <c r="G67" s="40">
        <f t="shared" si="4"/>
        <v>44365</v>
      </c>
      <c r="H67" s="26">
        <f t="shared" si="5"/>
        <v>-4.2000000000000002E-4</v>
      </c>
      <c r="I67" s="41">
        <f t="shared" si="6"/>
        <v>30</v>
      </c>
      <c r="J67" s="28"/>
      <c r="K67" s="14"/>
    </row>
    <row r="68" spans="1:11" ht="15" x14ac:dyDescent="0.3">
      <c r="A68" s="33">
        <f t="shared" si="0"/>
        <v>57</v>
      </c>
      <c r="B68" s="25">
        <f t="shared" si="7"/>
        <v>265.14</v>
      </c>
      <c r="C68" s="25">
        <f>IF(ISNA(A68),"",IF(E68=0,$C$3-SUM($C$12:C67),B68-D68))</f>
        <v>181.73</v>
      </c>
      <c r="D68" s="25">
        <f t="shared" si="1"/>
        <v>83.41</v>
      </c>
      <c r="E68" s="4">
        <f t="shared" si="2"/>
        <v>183</v>
      </c>
      <c r="F68" s="8">
        <f t="shared" si="3"/>
        <v>40283.580000000009</v>
      </c>
      <c r="G68" s="34">
        <f t="shared" si="4"/>
        <v>44395</v>
      </c>
      <c r="H68" s="26">
        <f t="shared" si="5"/>
        <v>-4.2000000000000002E-4</v>
      </c>
      <c r="I68" s="35">
        <f t="shared" si="6"/>
        <v>31</v>
      </c>
      <c r="J68" s="28"/>
      <c r="K68" s="14"/>
    </row>
    <row r="69" spans="1:11" ht="15" x14ac:dyDescent="0.3">
      <c r="A69" s="36">
        <f t="shared" si="0"/>
        <v>58</v>
      </c>
      <c r="B69" s="37">
        <f t="shared" si="7"/>
        <v>265.14</v>
      </c>
      <c r="C69" s="37">
        <f>IF(ISNA(A69),"",IF(E69=0,$C$3-SUM($C$12:C68),B69-D69))</f>
        <v>179.32999999999998</v>
      </c>
      <c r="D69" s="37">
        <f t="shared" si="1"/>
        <v>85.81</v>
      </c>
      <c r="E69" s="38">
        <f t="shared" si="2"/>
        <v>182</v>
      </c>
      <c r="F69" s="39">
        <f t="shared" si="3"/>
        <v>40104.250000000007</v>
      </c>
      <c r="G69" s="40">
        <f t="shared" si="4"/>
        <v>44426</v>
      </c>
      <c r="H69" s="26">
        <f t="shared" si="5"/>
        <v>-4.2000000000000002E-4</v>
      </c>
      <c r="I69" s="41">
        <f t="shared" si="6"/>
        <v>31</v>
      </c>
      <c r="J69" s="28"/>
      <c r="K69" s="14"/>
    </row>
    <row r="70" spans="1:11" ht="15" x14ac:dyDescent="0.3">
      <c r="A70" s="33">
        <f t="shared" si="0"/>
        <v>59</v>
      </c>
      <c r="B70" s="25">
        <f t="shared" si="7"/>
        <v>265.14</v>
      </c>
      <c r="C70" s="25">
        <f>IF(ISNA(A70),"",IF(E70=0,$C$3-SUM($C$12:C69),B70-D70))</f>
        <v>179.70999999999998</v>
      </c>
      <c r="D70" s="25">
        <f t="shared" si="1"/>
        <v>85.43</v>
      </c>
      <c r="E70" s="4">
        <f t="shared" si="2"/>
        <v>181</v>
      </c>
      <c r="F70" s="8">
        <f t="shared" si="3"/>
        <v>39924.540000000008</v>
      </c>
      <c r="G70" s="34">
        <f t="shared" si="4"/>
        <v>44457</v>
      </c>
      <c r="H70" s="26">
        <f t="shared" si="5"/>
        <v>-4.2000000000000002E-4</v>
      </c>
      <c r="I70" s="35">
        <f t="shared" si="6"/>
        <v>30</v>
      </c>
      <c r="J70" s="28"/>
      <c r="K70" s="14"/>
    </row>
    <row r="71" spans="1:11" ht="15" x14ac:dyDescent="0.3">
      <c r="A71" s="36">
        <f t="shared" si="0"/>
        <v>60</v>
      </c>
      <c r="B71" s="37">
        <f t="shared" si="7"/>
        <v>265.14</v>
      </c>
      <c r="C71" s="37">
        <f>IF(ISNA(A71),"",IF(E71=0,$C$3-SUM($C$12:C70),B71-D71))</f>
        <v>182.83999999999997</v>
      </c>
      <c r="D71" s="37">
        <f t="shared" si="1"/>
        <v>82.3</v>
      </c>
      <c r="E71" s="38">
        <f t="shared" si="2"/>
        <v>180</v>
      </c>
      <c r="F71" s="39">
        <f t="shared" si="3"/>
        <v>39741.700000000012</v>
      </c>
      <c r="G71" s="40">
        <f t="shared" si="4"/>
        <v>44487</v>
      </c>
      <c r="H71" s="26">
        <f t="shared" si="5"/>
        <v>-4.2000000000000002E-4</v>
      </c>
      <c r="I71" s="41">
        <f t="shared" si="6"/>
        <v>31</v>
      </c>
      <c r="J71" s="28"/>
      <c r="K71" s="14"/>
    </row>
    <row r="72" spans="1:11" ht="15" x14ac:dyDescent="0.3">
      <c r="A72" s="33">
        <f t="shared" si="0"/>
        <v>61</v>
      </c>
      <c r="B72" s="25">
        <f t="shared" si="7"/>
        <v>265.14</v>
      </c>
      <c r="C72" s="25">
        <f>IF(ISNA(A72),"",IF(E72=0,$C$3-SUM($C$12:C71),B72-D72))</f>
        <v>180.48999999999998</v>
      </c>
      <c r="D72" s="25">
        <f t="shared" si="1"/>
        <v>84.65</v>
      </c>
      <c r="E72" s="4">
        <f t="shared" si="2"/>
        <v>179</v>
      </c>
      <c r="F72" s="8">
        <f t="shared" si="3"/>
        <v>39561.210000000014</v>
      </c>
      <c r="G72" s="34">
        <f t="shared" si="4"/>
        <v>44518</v>
      </c>
      <c r="H72" s="26">
        <f t="shared" si="5"/>
        <v>-4.2000000000000002E-4</v>
      </c>
      <c r="I72" s="35">
        <f t="shared" si="6"/>
        <v>30</v>
      </c>
      <c r="J72" s="28"/>
      <c r="K72" s="14"/>
    </row>
    <row r="73" spans="1:11" ht="15" x14ac:dyDescent="0.3">
      <c r="A73" s="36">
        <f t="shared" si="0"/>
        <v>62</v>
      </c>
      <c r="B73" s="37">
        <f t="shared" si="7"/>
        <v>265.14</v>
      </c>
      <c r="C73" s="37">
        <f>IF(ISNA(A73),"",IF(E73=0,$C$3-SUM($C$12:C72),B73-D73))</f>
        <v>183.58999999999997</v>
      </c>
      <c r="D73" s="37">
        <f t="shared" si="1"/>
        <v>81.55</v>
      </c>
      <c r="E73" s="38">
        <f t="shared" si="2"/>
        <v>178</v>
      </c>
      <c r="F73" s="39">
        <f t="shared" si="3"/>
        <v>39377.620000000017</v>
      </c>
      <c r="G73" s="40">
        <f t="shared" si="4"/>
        <v>44548</v>
      </c>
      <c r="H73" s="26">
        <f t="shared" si="5"/>
        <v>-4.2000000000000002E-4</v>
      </c>
      <c r="I73" s="41">
        <f t="shared" si="6"/>
        <v>31</v>
      </c>
      <c r="J73" s="28"/>
      <c r="K73" s="14"/>
    </row>
    <row r="74" spans="1:11" ht="15" x14ac:dyDescent="0.3">
      <c r="A74" s="33">
        <f t="shared" si="0"/>
        <v>63</v>
      </c>
      <c r="B74" s="25">
        <f t="shared" si="7"/>
        <v>265.14</v>
      </c>
      <c r="C74" s="25">
        <f>IF(ISNA(A74),"",IF(E74=0,$C$3-SUM($C$12:C73),B74-D74))</f>
        <v>181.26</v>
      </c>
      <c r="D74" s="25">
        <f t="shared" si="1"/>
        <v>83.88</v>
      </c>
      <c r="E74" s="4">
        <f t="shared" si="2"/>
        <v>177</v>
      </c>
      <c r="F74" s="8">
        <f t="shared" si="3"/>
        <v>39196.360000000015</v>
      </c>
      <c r="G74" s="34">
        <f t="shared" si="4"/>
        <v>44579</v>
      </c>
      <c r="H74" s="26">
        <f t="shared" si="5"/>
        <v>-4.2000000000000002E-4</v>
      </c>
      <c r="I74" s="35">
        <f t="shared" si="6"/>
        <v>31</v>
      </c>
      <c r="J74" s="28"/>
      <c r="K74" s="14"/>
    </row>
    <row r="75" spans="1:11" ht="15" x14ac:dyDescent="0.3">
      <c r="A75" s="36">
        <f t="shared" si="0"/>
        <v>64</v>
      </c>
      <c r="B75" s="37">
        <f t="shared" si="7"/>
        <v>265.14</v>
      </c>
      <c r="C75" s="37">
        <f>IF(ISNA(A75),"",IF(E75=0,$C$3-SUM($C$12:C74),B75-D75))</f>
        <v>181.64999999999998</v>
      </c>
      <c r="D75" s="37">
        <f t="shared" si="1"/>
        <v>83.49</v>
      </c>
      <c r="E75" s="38">
        <f t="shared" si="2"/>
        <v>176</v>
      </c>
      <c r="F75" s="39">
        <f t="shared" si="3"/>
        <v>39014.710000000014</v>
      </c>
      <c r="G75" s="40">
        <f t="shared" si="4"/>
        <v>44610</v>
      </c>
      <c r="H75" s="26">
        <f t="shared" si="5"/>
        <v>-4.2000000000000002E-4</v>
      </c>
      <c r="I75" s="41">
        <f t="shared" si="6"/>
        <v>28</v>
      </c>
      <c r="J75" s="28"/>
      <c r="K75" s="14"/>
    </row>
    <row r="76" spans="1:11" ht="15" x14ac:dyDescent="0.3">
      <c r="A76" s="33">
        <f t="shared" si="0"/>
        <v>65</v>
      </c>
      <c r="B76" s="25">
        <f t="shared" si="7"/>
        <v>265.14</v>
      </c>
      <c r="C76" s="25">
        <f>IF(ISNA(A76),"",IF(E76=0,$C$3-SUM($C$12:C75),B76-D76))</f>
        <v>190.07999999999998</v>
      </c>
      <c r="D76" s="25">
        <f t="shared" si="1"/>
        <v>75.06</v>
      </c>
      <c r="E76" s="4">
        <f t="shared" si="2"/>
        <v>175</v>
      </c>
      <c r="F76" s="8">
        <f t="shared" si="3"/>
        <v>38824.630000000012</v>
      </c>
      <c r="G76" s="34">
        <f t="shared" si="4"/>
        <v>44638</v>
      </c>
      <c r="H76" s="26">
        <f t="shared" si="5"/>
        <v>-4.2000000000000002E-4</v>
      </c>
      <c r="I76" s="35">
        <f t="shared" si="6"/>
        <v>31</v>
      </c>
      <c r="J76" s="28"/>
      <c r="K76" s="14"/>
    </row>
    <row r="77" spans="1:11" ht="15" x14ac:dyDescent="0.3">
      <c r="A77" s="36">
        <f t="shared" si="0"/>
        <v>66</v>
      </c>
      <c r="B77" s="37">
        <f t="shared" si="7"/>
        <v>265.14</v>
      </c>
      <c r="C77" s="37">
        <f>IF(ISNA(A77),"",IF(E77=0,$C$3-SUM($C$12:C76),B77-D77))</f>
        <v>182.44</v>
      </c>
      <c r="D77" s="37">
        <f t="shared" si="1"/>
        <v>82.7</v>
      </c>
      <c r="E77" s="38">
        <f t="shared" si="2"/>
        <v>174</v>
      </c>
      <c r="F77" s="39">
        <f t="shared" si="3"/>
        <v>38642.19000000001</v>
      </c>
      <c r="G77" s="40">
        <f t="shared" si="4"/>
        <v>44669</v>
      </c>
      <c r="H77" s="26">
        <f t="shared" si="5"/>
        <v>-4.2000000000000002E-4</v>
      </c>
      <c r="I77" s="41">
        <f t="shared" si="6"/>
        <v>30</v>
      </c>
      <c r="J77" s="28"/>
      <c r="K77" s="14"/>
    </row>
    <row r="78" spans="1:11" ht="15" x14ac:dyDescent="0.3">
      <c r="A78" s="33">
        <f t="shared" ref="A78:A141" si="8">IF((A77+1)&lt;=$C$6,A77+1,NA())</f>
        <v>67</v>
      </c>
      <c r="B78" s="25">
        <f t="shared" si="7"/>
        <v>265.14</v>
      </c>
      <c r="C78" s="25">
        <f>IF(ISNA(A78),"",IF(E78=0,$C$3-SUM($C$12:C77),B78-D78))</f>
        <v>185.48</v>
      </c>
      <c r="D78" s="25">
        <f t="shared" ref="D78:D141" si="9">IF(ISNA(A78),"",-ROUND(IPMT(($C$4+H77)/(DATE(YEAR(G77)+1,1,1)-DATE(YEAR(G77),1,1))*I77,1,E77,F77),2))</f>
        <v>79.66</v>
      </c>
      <c r="E78" s="4">
        <f t="shared" ref="E78:E141" si="10">IF(ISNA(A78),"",E77-1)</f>
        <v>173</v>
      </c>
      <c r="F78" s="8">
        <f t="shared" ref="F78:F141" si="11">IF(ISNA(A78),"",F77-C78-J78)</f>
        <v>38456.710000000006</v>
      </c>
      <c r="G78" s="34">
        <f t="shared" ref="G78:G141" si="12">IF(ISNA(A78),"",G77+I77)</f>
        <v>44699</v>
      </c>
      <c r="H78" s="26">
        <f t="shared" ref="H78:H141" si="13">IF(ISNA(A78),"",H77)</f>
        <v>-4.2000000000000002E-4</v>
      </c>
      <c r="I78" s="35">
        <f t="shared" ref="I78:I141" si="14">IF(ISNA(A78),"",DAY(DATE(YEAR(G78),MONTH(G78)+1,1)-1))</f>
        <v>31</v>
      </c>
      <c r="J78" s="28"/>
      <c r="K78" s="14"/>
    </row>
    <row r="79" spans="1:11" ht="15" x14ac:dyDescent="0.3">
      <c r="A79" s="36">
        <f t="shared" si="8"/>
        <v>68</v>
      </c>
      <c r="B79" s="37">
        <f t="shared" ref="B79:B142" si="15">IF(ISNA(A79),"",IF(AND(H78=H79,J78=""),B78,-PMT(($C$4+H79)/12,E78,F78)))</f>
        <v>265.14</v>
      </c>
      <c r="C79" s="37">
        <f>IF(ISNA(A79),"",IF(E79=0,$C$3-SUM($C$12:C78),B79-D79))</f>
        <v>183.21999999999997</v>
      </c>
      <c r="D79" s="37">
        <f t="shared" si="9"/>
        <v>81.92</v>
      </c>
      <c r="E79" s="38">
        <f t="shared" si="10"/>
        <v>172</v>
      </c>
      <c r="F79" s="39">
        <f t="shared" si="11"/>
        <v>38273.490000000005</v>
      </c>
      <c r="G79" s="40">
        <f t="shared" si="12"/>
        <v>44730</v>
      </c>
      <c r="H79" s="26">
        <f t="shared" si="13"/>
        <v>-4.2000000000000002E-4</v>
      </c>
      <c r="I79" s="41">
        <f t="shared" si="14"/>
        <v>30</v>
      </c>
      <c r="J79" s="28"/>
      <c r="K79" s="14"/>
    </row>
    <row r="80" spans="1:11" ht="15" x14ac:dyDescent="0.3">
      <c r="A80" s="33">
        <f t="shared" si="8"/>
        <v>69</v>
      </c>
      <c r="B80" s="25">
        <f t="shared" si="15"/>
        <v>265.14</v>
      </c>
      <c r="C80" s="25">
        <f>IF(ISNA(A80),"",IF(E80=0,$C$3-SUM($C$12:C79),B80-D80))</f>
        <v>186.23999999999998</v>
      </c>
      <c r="D80" s="25">
        <f t="shared" si="9"/>
        <v>78.900000000000006</v>
      </c>
      <c r="E80" s="4">
        <f t="shared" si="10"/>
        <v>171</v>
      </c>
      <c r="F80" s="8">
        <f t="shared" si="11"/>
        <v>38087.250000000007</v>
      </c>
      <c r="G80" s="34">
        <f t="shared" si="12"/>
        <v>44760</v>
      </c>
      <c r="H80" s="26">
        <f t="shared" si="13"/>
        <v>-4.2000000000000002E-4</v>
      </c>
      <c r="I80" s="35">
        <f t="shared" si="14"/>
        <v>31</v>
      </c>
      <c r="J80" s="28"/>
      <c r="K80" s="14"/>
    </row>
    <row r="81" spans="1:11" ht="15" x14ac:dyDescent="0.3">
      <c r="A81" s="36">
        <f t="shared" si="8"/>
        <v>70</v>
      </c>
      <c r="B81" s="37">
        <f t="shared" si="15"/>
        <v>265.14</v>
      </c>
      <c r="C81" s="37">
        <f>IF(ISNA(A81),"",IF(E81=0,$C$3-SUM($C$12:C80),B81-D81))</f>
        <v>184.01</v>
      </c>
      <c r="D81" s="37">
        <f t="shared" si="9"/>
        <v>81.13</v>
      </c>
      <c r="E81" s="38">
        <f t="shared" si="10"/>
        <v>170</v>
      </c>
      <c r="F81" s="39">
        <f t="shared" si="11"/>
        <v>37903.240000000005</v>
      </c>
      <c r="G81" s="40">
        <f t="shared" si="12"/>
        <v>44791</v>
      </c>
      <c r="H81" s="26">
        <f t="shared" si="13"/>
        <v>-4.2000000000000002E-4</v>
      </c>
      <c r="I81" s="41">
        <f t="shared" si="14"/>
        <v>31</v>
      </c>
      <c r="J81" s="28"/>
      <c r="K81" s="14"/>
    </row>
    <row r="82" spans="1:11" ht="15" x14ac:dyDescent="0.3">
      <c r="A82" s="33">
        <f t="shared" si="8"/>
        <v>71</v>
      </c>
      <c r="B82" s="25">
        <f t="shared" si="15"/>
        <v>265.14</v>
      </c>
      <c r="C82" s="25">
        <f>IF(ISNA(A82),"",IF(E82=0,$C$3-SUM($C$12:C81),B82-D82))</f>
        <v>184.39999999999998</v>
      </c>
      <c r="D82" s="25">
        <f t="shared" si="9"/>
        <v>80.739999999999995</v>
      </c>
      <c r="E82" s="4">
        <f t="shared" si="10"/>
        <v>169</v>
      </c>
      <c r="F82" s="8">
        <f t="shared" si="11"/>
        <v>37718.840000000004</v>
      </c>
      <c r="G82" s="34">
        <f t="shared" si="12"/>
        <v>44822</v>
      </c>
      <c r="H82" s="26">
        <f t="shared" si="13"/>
        <v>-4.2000000000000002E-4</v>
      </c>
      <c r="I82" s="35">
        <f t="shared" si="14"/>
        <v>30</v>
      </c>
      <c r="J82" s="28"/>
      <c r="K82" s="14"/>
    </row>
    <row r="83" spans="1:11" ht="15" x14ac:dyDescent="0.3">
      <c r="A83" s="36">
        <f t="shared" si="8"/>
        <v>72</v>
      </c>
      <c r="B83" s="37">
        <f t="shared" si="15"/>
        <v>265.14</v>
      </c>
      <c r="C83" s="37">
        <f>IF(ISNA(A83),"",IF(E83=0,$C$3-SUM($C$12:C82),B83-D83))</f>
        <v>187.39</v>
      </c>
      <c r="D83" s="37">
        <f t="shared" si="9"/>
        <v>77.75</v>
      </c>
      <c r="E83" s="38">
        <f t="shared" si="10"/>
        <v>168</v>
      </c>
      <c r="F83" s="39">
        <f t="shared" si="11"/>
        <v>37531.450000000004</v>
      </c>
      <c r="G83" s="40">
        <f t="shared" si="12"/>
        <v>44852</v>
      </c>
      <c r="H83" s="26">
        <f t="shared" si="13"/>
        <v>-4.2000000000000002E-4</v>
      </c>
      <c r="I83" s="41">
        <f t="shared" si="14"/>
        <v>31</v>
      </c>
      <c r="J83" s="28"/>
      <c r="K83" s="14"/>
    </row>
    <row r="84" spans="1:11" ht="15" x14ac:dyDescent="0.3">
      <c r="A84" s="33">
        <f t="shared" si="8"/>
        <v>73</v>
      </c>
      <c r="B84" s="25">
        <f t="shared" si="15"/>
        <v>265.14</v>
      </c>
      <c r="C84" s="25">
        <f>IF(ISNA(A84),"",IF(E84=0,$C$3-SUM($C$12:C83),B84-D84))</f>
        <v>185.19</v>
      </c>
      <c r="D84" s="25">
        <f t="shared" si="9"/>
        <v>79.95</v>
      </c>
      <c r="E84" s="4">
        <f t="shared" si="10"/>
        <v>167</v>
      </c>
      <c r="F84" s="8">
        <f t="shared" si="11"/>
        <v>37346.26</v>
      </c>
      <c r="G84" s="34">
        <f t="shared" si="12"/>
        <v>44883</v>
      </c>
      <c r="H84" s="26">
        <f t="shared" si="13"/>
        <v>-4.2000000000000002E-4</v>
      </c>
      <c r="I84" s="35">
        <f t="shared" si="14"/>
        <v>30</v>
      </c>
      <c r="J84" s="28"/>
      <c r="K84" s="14"/>
    </row>
    <row r="85" spans="1:11" ht="15" x14ac:dyDescent="0.3">
      <c r="A85" s="36">
        <f t="shared" si="8"/>
        <v>74</v>
      </c>
      <c r="B85" s="37">
        <f t="shared" si="15"/>
        <v>265.14</v>
      </c>
      <c r="C85" s="37">
        <f>IF(ISNA(A85),"",IF(E85=0,$C$3-SUM($C$12:C84),B85-D85))</f>
        <v>188.15999999999997</v>
      </c>
      <c r="D85" s="37">
        <f t="shared" si="9"/>
        <v>76.98</v>
      </c>
      <c r="E85" s="38">
        <f t="shared" si="10"/>
        <v>166</v>
      </c>
      <c r="F85" s="39">
        <f t="shared" si="11"/>
        <v>37158.1</v>
      </c>
      <c r="G85" s="40">
        <f t="shared" si="12"/>
        <v>44913</v>
      </c>
      <c r="H85" s="26">
        <f t="shared" si="13"/>
        <v>-4.2000000000000002E-4</v>
      </c>
      <c r="I85" s="41">
        <f t="shared" si="14"/>
        <v>31</v>
      </c>
      <c r="J85" s="28"/>
      <c r="K85" s="14"/>
    </row>
    <row r="86" spans="1:11" ht="15" x14ac:dyDescent="0.3">
      <c r="A86" s="33">
        <f t="shared" si="8"/>
        <v>75</v>
      </c>
      <c r="B86" s="25">
        <f t="shared" si="15"/>
        <v>265.14</v>
      </c>
      <c r="C86" s="25">
        <f>IF(ISNA(A86),"",IF(E86=0,$C$3-SUM($C$12:C85),B86-D86))</f>
        <v>185.98999999999998</v>
      </c>
      <c r="D86" s="25">
        <f t="shared" si="9"/>
        <v>79.150000000000006</v>
      </c>
      <c r="E86" s="4">
        <f t="shared" si="10"/>
        <v>165</v>
      </c>
      <c r="F86" s="8">
        <f t="shared" si="11"/>
        <v>36972.11</v>
      </c>
      <c r="G86" s="34">
        <f t="shared" si="12"/>
        <v>44944</v>
      </c>
      <c r="H86" s="26">
        <f t="shared" si="13"/>
        <v>-4.2000000000000002E-4</v>
      </c>
      <c r="I86" s="35">
        <f t="shared" si="14"/>
        <v>31</v>
      </c>
      <c r="J86" s="28"/>
      <c r="K86" s="14"/>
    </row>
    <row r="87" spans="1:11" ht="15" x14ac:dyDescent="0.3">
      <c r="A87" s="36">
        <f t="shared" si="8"/>
        <v>76</v>
      </c>
      <c r="B87" s="37">
        <f t="shared" si="15"/>
        <v>265.14</v>
      </c>
      <c r="C87" s="37">
        <f>IF(ISNA(A87),"",IF(E87=0,$C$3-SUM($C$12:C86),B87-D87))</f>
        <v>186.39</v>
      </c>
      <c r="D87" s="37">
        <f t="shared" si="9"/>
        <v>78.75</v>
      </c>
      <c r="E87" s="38">
        <f t="shared" si="10"/>
        <v>164</v>
      </c>
      <c r="F87" s="39">
        <f t="shared" si="11"/>
        <v>36785.72</v>
      </c>
      <c r="G87" s="40">
        <f t="shared" si="12"/>
        <v>44975</v>
      </c>
      <c r="H87" s="26">
        <f t="shared" si="13"/>
        <v>-4.2000000000000002E-4</v>
      </c>
      <c r="I87" s="41">
        <f t="shared" si="14"/>
        <v>28</v>
      </c>
      <c r="J87" s="28"/>
      <c r="K87" s="14"/>
    </row>
    <row r="88" spans="1:11" ht="15" x14ac:dyDescent="0.3">
      <c r="A88" s="33">
        <f t="shared" si="8"/>
        <v>77</v>
      </c>
      <c r="B88" s="25">
        <f t="shared" si="15"/>
        <v>265.14</v>
      </c>
      <c r="C88" s="25">
        <f>IF(ISNA(A88),"",IF(E88=0,$C$3-SUM($C$12:C87),B88-D88))</f>
        <v>194.37</v>
      </c>
      <c r="D88" s="25">
        <f t="shared" si="9"/>
        <v>70.77</v>
      </c>
      <c r="E88" s="4">
        <f t="shared" si="10"/>
        <v>163</v>
      </c>
      <c r="F88" s="8">
        <f t="shared" si="11"/>
        <v>36591.35</v>
      </c>
      <c r="G88" s="34">
        <f t="shared" si="12"/>
        <v>45003</v>
      </c>
      <c r="H88" s="26">
        <f t="shared" si="13"/>
        <v>-4.2000000000000002E-4</v>
      </c>
      <c r="I88" s="35">
        <f t="shared" si="14"/>
        <v>31</v>
      </c>
      <c r="J88" s="28"/>
      <c r="K88" s="14"/>
    </row>
    <row r="89" spans="1:11" ht="15" x14ac:dyDescent="0.3">
      <c r="A89" s="36">
        <f t="shared" si="8"/>
        <v>78</v>
      </c>
      <c r="B89" s="37">
        <f t="shared" si="15"/>
        <v>265.14</v>
      </c>
      <c r="C89" s="37">
        <f>IF(ISNA(A89),"",IF(E89=0,$C$3-SUM($C$12:C88),B89-D89))</f>
        <v>187.2</v>
      </c>
      <c r="D89" s="37">
        <f t="shared" si="9"/>
        <v>77.94</v>
      </c>
      <c r="E89" s="38">
        <f t="shared" si="10"/>
        <v>162</v>
      </c>
      <c r="F89" s="39">
        <f t="shared" si="11"/>
        <v>36404.15</v>
      </c>
      <c r="G89" s="40">
        <f t="shared" si="12"/>
        <v>45034</v>
      </c>
      <c r="H89" s="26">
        <f t="shared" si="13"/>
        <v>-4.2000000000000002E-4</v>
      </c>
      <c r="I89" s="41">
        <f t="shared" si="14"/>
        <v>30</v>
      </c>
      <c r="J89" s="28"/>
      <c r="K89" s="14"/>
    </row>
    <row r="90" spans="1:11" ht="15" x14ac:dyDescent="0.3">
      <c r="A90" s="33">
        <f t="shared" si="8"/>
        <v>79</v>
      </c>
      <c r="B90" s="25">
        <f t="shared" si="15"/>
        <v>265.14</v>
      </c>
      <c r="C90" s="25">
        <f>IF(ISNA(A90),"",IF(E90=0,$C$3-SUM($C$12:C89),B90-D90))</f>
        <v>190.09999999999997</v>
      </c>
      <c r="D90" s="25">
        <f t="shared" si="9"/>
        <v>75.040000000000006</v>
      </c>
      <c r="E90" s="4">
        <f t="shared" si="10"/>
        <v>161</v>
      </c>
      <c r="F90" s="8">
        <f t="shared" si="11"/>
        <v>36214.050000000003</v>
      </c>
      <c r="G90" s="34">
        <f t="shared" si="12"/>
        <v>45064</v>
      </c>
      <c r="H90" s="26">
        <f t="shared" si="13"/>
        <v>-4.2000000000000002E-4</v>
      </c>
      <c r="I90" s="35">
        <f t="shared" si="14"/>
        <v>31</v>
      </c>
      <c r="J90" s="28"/>
      <c r="K90" s="14"/>
    </row>
    <row r="91" spans="1:11" ht="15" x14ac:dyDescent="0.3">
      <c r="A91" s="36">
        <f t="shared" si="8"/>
        <v>80</v>
      </c>
      <c r="B91" s="37">
        <f t="shared" si="15"/>
        <v>265.14</v>
      </c>
      <c r="C91" s="37">
        <f>IF(ISNA(A91),"",IF(E91=0,$C$3-SUM($C$12:C90),B91-D91))</f>
        <v>188</v>
      </c>
      <c r="D91" s="37">
        <f t="shared" si="9"/>
        <v>77.14</v>
      </c>
      <c r="E91" s="38">
        <f t="shared" si="10"/>
        <v>160</v>
      </c>
      <c r="F91" s="39">
        <f t="shared" si="11"/>
        <v>36026.050000000003</v>
      </c>
      <c r="G91" s="40">
        <f t="shared" si="12"/>
        <v>45095</v>
      </c>
      <c r="H91" s="26">
        <f t="shared" si="13"/>
        <v>-4.2000000000000002E-4</v>
      </c>
      <c r="I91" s="41">
        <f t="shared" si="14"/>
        <v>30</v>
      </c>
      <c r="J91" s="28"/>
      <c r="K91" s="14"/>
    </row>
    <row r="92" spans="1:11" ht="15" x14ac:dyDescent="0.3">
      <c r="A92" s="33">
        <f t="shared" si="8"/>
        <v>81</v>
      </c>
      <c r="B92" s="25">
        <f t="shared" si="15"/>
        <v>265.14</v>
      </c>
      <c r="C92" s="25">
        <f>IF(ISNA(A92),"",IF(E92=0,$C$3-SUM($C$12:C91),B92-D92))</f>
        <v>190.88</v>
      </c>
      <c r="D92" s="25">
        <f t="shared" si="9"/>
        <v>74.260000000000005</v>
      </c>
      <c r="E92" s="4">
        <f t="shared" si="10"/>
        <v>159</v>
      </c>
      <c r="F92" s="8">
        <f t="shared" si="11"/>
        <v>35835.170000000006</v>
      </c>
      <c r="G92" s="34">
        <f t="shared" si="12"/>
        <v>45125</v>
      </c>
      <c r="H92" s="26">
        <f t="shared" si="13"/>
        <v>-4.2000000000000002E-4</v>
      </c>
      <c r="I92" s="35">
        <f t="shared" si="14"/>
        <v>31</v>
      </c>
      <c r="J92" s="28"/>
      <c r="K92" s="14"/>
    </row>
    <row r="93" spans="1:11" ht="15" x14ac:dyDescent="0.3">
      <c r="A93" s="36">
        <f t="shared" si="8"/>
        <v>82</v>
      </c>
      <c r="B93" s="37">
        <f t="shared" si="15"/>
        <v>265.14</v>
      </c>
      <c r="C93" s="37">
        <f>IF(ISNA(A93),"",IF(E93=0,$C$3-SUM($C$12:C92),B93-D93))</f>
        <v>188.81</v>
      </c>
      <c r="D93" s="37">
        <f t="shared" si="9"/>
        <v>76.33</v>
      </c>
      <c r="E93" s="38">
        <f t="shared" si="10"/>
        <v>158</v>
      </c>
      <c r="F93" s="39">
        <f t="shared" si="11"/>
        <v>35646.360000000008</v>
      </c>
      <c r="G93" s="40">
        <f t="shared" si="12"/>
        <v>45156</v>
      </c>
      <c r="H93" s="26">
        <f t="shared" si="13"/>
        <v>-4.2000000000000002E-4</v>
      </c>
      <c r="I93" s="41">
        <f t="shared" si="14"/>
        <v>31</v>
      </c>
      <c r="J93" s="28"/>
      <c r="K93" s="14"/>
    </row>
    <row r="94" spans="1:11" ht="15" x14ac:dyDescent="0.3">
      <c r="A94" s="33">
        <f t="shared" si="8"/>
        <v>83</v>
      </c>
      <c r="B94" s="25">
        <f t="shared" si="15"/>
        <v>265.14</v>
      </c>
      <c r="C94" s="25">
        <f>IF(ISNA(A94),"",IF(E94=0,$C$3-SUM($C$12:C93),B94-D94))</f>
        <v>189.20999999999998</v>
      </c>
      <c r="D94" s="25">
        <f t="shared" si="9"/>
        <v>75.930000000000007</v>
      </c>
      <c r="E94" s="4">
        <f t="shared" si="10"/>
        <v>157</v>
      </c>
      <c r="F94" s="8">
        <f t="shared" si="11"/>
        <v>35457.150000000009</v>
      </c>
      <c r="G94" s="34">
        <f t="shared" si="12"/>
        <v>45187</v>
      </c>
      <c r="H94" s="26">
        <f t="shared" si="13"/>
        <v>-4.2000000000000002E-4</v>
      </c>
      <c r="I94" s="35">
        <f t="shared" si="14"/>
        <v>30</v>
      </c>
      <c r="J94" s="28"/>
      <c r="K94" s="14"/>
    </row>
    <row r="95" spans="1:11" ht="15" x14ac:dyDescent="0.3">
      <c r="A95" s="36">
        <f t="shared" si="8"/>
        <v>84</v>
      </c>
      <c r="B95" s="37">
        <f t="shared" si="15"/>
        <v>265.14</v>
      </c>
      <c r="C95" s="37">
        <f>IF(ISNA(A95),"",IF(E95=0,$C$3-SUM($C$12:C94),B95-D95))</f>
        <v>192.04999999999998</v>
      </c>
      <c r="D95" s="37">
        <f t="shared" si="9"/>
        <v>73.09</v>
      </c>
      <c r="E95" s="38">
        <f t="shared" si="10"/>
        <v>156</v>
      </c>
      <c r="F95" s="39">
        <f t="shared" si="11"/>
        <v>35265.100000000006</v>
      </c>
      <c r="G95" s="40">
        <f t="shared" si="12"/>
        <v>45217</v>
      </c>
      <c r="H95" s="26">
        <f t="shared" si="13"/>
        <v>-4.2000000000000002E-4</v>
      </c>
      <c r="I95" s="41">
        <f t="shared" si="14"/>
        <v>31</v>
      </c>
      <c r="J95" s="28"/>
      <c r="K95" s="14"/>
    </row>
    <row r="96" spans="1:11" ht="15" x14ac:dyDescent="0.3">
      <c r="A96" s="33">
        <f t="shared" si="8"/>
        <v>85</v>
      </c>
      <c r="B96" s="25">
        <f t="shared" si="15"/>
        <v>265.14</v>
      </c>
      <c r="C96" s="25">
        <f>IF(ISNA(A96),"",IF(E96=0,$C$3-SUM($C$12:C95),B96-D96))</f>
        <v>190.01999999999998</v>
      </c>
      <c r="D96" s="25">
        <f t="shared" si="9"/>
        <v>75.12</v>
      </c>
      <c r="E96" s="4">
        <f t="shared" si="10"/>
        <v>155</v>
      </c>
      <c r="F96" s="8">
        <f t="shared" si="11"/>
        <v>35075.080000000009</v>
      </c>
      <c r="G96" s="34">
        <f t="shared" si="12"/>
        <v>45248</v>
      </c>
      <c r="H96" s="26">
        <f t="shared" si="13"/>
        <v>-4.2000000000000002E-4</v>
      </c>
      <c r="I96" s="35">
        <f t="shared" si="14"/>
        <v>30</v>
      </c>
      <c r="J96" s="28"/>
      <c r="K96" s="14"/>
    </row>
    <row r="97" spans="1:11" ht="15" x14ac:dyDescent="0.3">
      <c r="A97" s="36">
        <f t="shared" si="8"/>
        <v>86</v>
      </c>
      <c r="B97" s="37">
        <f t="shared" si="15"/>
        <v>265.14</v>
      </c>
      <c r="C97" s="37">
        <f>IF(ISNA(A97),"",IF(E97=0,$C$3-SUM($C$12:C96),B97-D97))</f>
        <v>192.83999999999997</v>
      </c>
      <c r="D97" s="37">
        <f t="shared" si="9"/>
        <v>72.3</v>
      </c>
      <c r="E97" s="38">
        <f t="shared" si="10"/>
        <v>154</v>
      </c>
      <c r="F97" s="39">
        <f t="shared" si="11"/>
        <v>34882.240000000013</v>
      </c>
      <c r="G97" s="40">
        <f t="shared" si="12"/>
        <v>45278</v>
      </c>
      <c r="H97" s="26">
        <f t="shared" si="13"/>
        <v>-4.2000000000000002E-4</v>
      </c>
      <c r="I97" s="41">
        <f t="shared" si="14"/>
        <v>31</v>
      </c>
      <c r="J97" s="28"/>
      <c r="K97" s="14"/>
    </row>
    <row r="98" spans="1:11" ht="15" x14ac:dyDescent="0.3">
      <c r="A98" s="33">
        <f t="shared" si="8"/>
        <v>87</v>
      </c>
      <c r="B98" s="25">
        <f t="shared" si="15"/>
        <v>265.14</v>
      </c>
      <c r="C98" s="25">
        <f>IF(ISNA(A98),"",IF(E98=0,$C$3-SUM($C$12:C97),B98-D98))</f>
        <v>190.83999999999997</v>
      </c>
      <c r="D98" s="25">
        <f t="shared" si="9"/>
        <v>74.3</v>
      </c>
      <c r="E98" s="4">
        <f t="shared" si="10"/>
        <v>153</v>
      </c>
      <c r="F98" s="8">
        <f t="shared" si="11"/>
        <v>34691.400000000016</v>
      </c>
      <c r="G98" s="34">
        <f t="shared" si="12"/>
        <v>45309</v>
      </c>
      <c r="H98" s="26">
        <f t="shared" si="13"/>
        <v>-4.2000000000000002E-4</v>
      </c>
      <c r="I98" s="35">
        <f t="shared" si="14"/>
        <v>31</v>
      </c>
      <c r="J98" s="28"/>
      <c r="K98" s="14"/>
    </row>
    <row r="99" spans="1:11" ht="15" x14ac:dyDescent="0.3">
      <c r="A99" s="36">
        <f t="shared" si="8"/>
        <v>88</v>
      </c>
      <c r="B99" s="37">
        <f t="shared" si="15"/>
        <v>265.14</v>
      </c>
      <c r="C99" s="37">
        <f>IF(ISNA(A99),"",IF(E99=0,$C$3-SUM($C$12:C98),B99-D99))</f>
        <v>191.45</v>
      </c>
      <c r="D99" s="37">
        <f t="shared" si="9"/>
        <v>73.69</v>
      </c>
      <c r="E99" s="38">
        <f t="shared" si="10"/>
        <v>152</v>
      </c>
      <c r="F99" s="39">
        <f t="shared" si="11"/>
        <v>34499.950000000019</v>
      </c>
      <c r="G99" s="40">
        <f t="shared" si="12"/>
        <v>45340</v>
      </c>
      <c r="H99" s="26">
        <f t="shared" si="13"/>
        <v>-4.2000000000000002E-4</v>
      </c>
      <c r="I99" s="41">
        <f t="shared" si="14"/>
        <v>29</v>
      </c>
      <c r="J99" s="28"/>
      <c r="K99" s="14"/>
    </row>
    <row r="100" spans="1:11" ht="15" x14ac:dyDescent="0.3">
      <c r="A100" s="33">
        <f t="shared" si="8"/>
        <v>89</v>
      </c>
      <c r="B100" s="25">
        <f t="shared" si="15"/>
        <v>265.14</v>
      </c>
      <c r="C100" s="25">
        <f>IF(ISNA(A100),"",IF(E100=0,$C$3-SUM($C$12:C99),B100-D100))</f>
        <v>196.57999999999998</v>
      </c>
      <c r="D100" s="25">
        <f t="shared" si="9"/>
        <v>68.56</v>
      </c>
      <c r="E100" s="4">
        <f t="shared" si="10"/>
        <v>151</v>
      </c>
      <c r="F100" s="8">
        <f t="shared" si="11"/>
        <v>34303.370000000017</v>
      </c>
      <c r="G100" s="34">
        <f t="shared" si="12"/>
        <v>45369</v>
      </c>
      <c r="H100" s="26">
        <f t="shared" si="13"/>
        <v>-4.2000000000000002E-4</v>
      </c>
      <c r="I100" s="35">
        <f t="shared" si="14"/>
        <v>31</v>
      </c>
      <c r="J100" s="28"/>
      <c r="K100" s="14"/>
    </row>
    <row r="101" spans="1:11" ht="15" x14ac:dyDescent="0.3">
      <c r="A101" s="36">
        <f t="shared" si="8"/>
        <v>90</v>
      </c>
      <c r="B101" s="37">
        <f t="shared" si="15"/>
        <v>265.14</v>
      </c>
      <c r="C101" s="37">
        <f>IF(ISNA(A101),"",IF(E101=0,$C$3-SUM($C$12:C100),B101-D101))</f>
        <v>192.26999999999998</v>
      </c>
      <c r="D101" s="37">
        <f t="shared" si="9"/>
        <v>72.87</v>
      </c>
      <c r="E101" s="38">
        <f t="shared" si="10"/>
        <v>150</v>
      </c>
      <c r="F101" s="39">
        <f t="shared" si="11"/>
        <v>34111.10000000002</v>
      </c>
      <c r="G101" s="40">
        <f t="shared" si="12"/>
        <v>45400</v>
      </c>
      <c r="H101" s="26">
        <f t="shared" si="13"/>
        <v>-4.2000000000000002E-4</v>
      </c>
      <c r="I101" s="41">
        <f t="shared" si="14"/>
        <v>30</v>
      </c>
      <c r="J101" s="28"/>
      <c r="K101" s="14"/>
    </row>
    <row r="102" spans="1:11" ht="15" x14ac:dyDescent="0.3">
      <c r="A102" s="33">
        <f t="shared" si="8"/>
        <v>91</v>
      </c>
      <c r="B102" s="25">
        <f t="shared" si="15"/>
        <v>265.14</v>
      </c>
      <c r="C102" s="25">
        <f>IF(ISNA(A102),"",IF(E102=0,$C$3-SUM($C$12:C101),B102-D102))</f>
        <v>195.01999999999998</v>
      </c>
      <c r="D102" s="25">
        <f t="shared" si="9"/>
        <v>70.12</v>
      </c>
      <c r="E102" s="4">
        <f t="shared" si="10"/>
        <v>149</v>
      </c>
      <c r="F102" s="8">
        <f t="shared" si="11"/>
        <v>33916.080000000024</v>
      </c>
      <c r="G102" s="34">
        <f t="shared" si="12"/>
        <v>45430</v>
      </c>
      <c r="H102" s="26">
        <f t="shared" si="13"/>
        <v>-4.2000000000000002E-4</v>
      </c>
      <c r="I102" s="35">
        <f t="shared" si="14"/>
        <v>31</v>
      </c>
      <c r="J102" s="28"/>
      <c r="K102" s="14"/>
    </row>
    <row r="103" spans="1:11" ht="15" x14ac:dyDescent="0.3">
      <c r="A103" s="36">
        <f t="shared" si="8"/>
        <v>92</v>
      </c>
      <c r="B103" s="37">
        <f t="shared" si="15"/>
        <v>265.14</v>
      </c>
      <c r="C103" s="37">
        <f>IF(ISNA(A103),"",IF(E103=0,$C$3-SUM($C$12:C102),B103-D103))</f>
        <v>193.08999999999997</v>
      </c>
      <c r="D103" s="37">
        <f t="shared" si="9"/>
        <v>72.05</v>
      </c>
      <c r="E103" s="38">
        <f t="shared" si="10"/>
        <v>148</v>
      </c>
      <c r="F103" s="39">
        <f t="shared" si="11"/>
        <v>33722.990000000027</v>
      </c>
      <c r="G103" s="40">
        <f t="shared" si="12"/>
        <v>45461</v>
      </c>
      <c r="H103" s="26">
        <f t="shared" si="13"/>
        <v>-4.2000000000000002E-4</v>
      </c>
      <c r="I103" s="41">
        <f t="shared" si="14"/>
        <v>30</v>
      </c>
      <c r="J103" s="28"/>
      <c r="K103" s="14"/>
    </row>
    <row r="104" spans="1:11" ht="15" x14ac:dyDescent="0.3">
      <c r="A104" s="33">
        <f t="shared" si="8"/>
        <v>93</v>
      </c>
      <c r="B104" s="25">
        <f t="shared" si="15"/>
        <v>265.14</v>
      </c>
      <c r="C104" s="25">
        <f>IF(ISNA(A104),"",IF(E104=0,$C$3-SUM($C$12:C103),B104-D104))</f>
        <v>195.81</v>
      </c>
      <c r="D104" s="25">
        <f t="shared" si="9"/>
        <v>69.33</v>
      </c>
      <c r="E104" s="4">
        <f t="shared" si="10"/>
        <v>147</v>
      </c>
      <c r="F104" s="8">
        <f t="shared" si="11"/>
        <v>33527.180000000029</v>
      </c>
      <c r="G104" s="34">
        <f t="shared" si="12"/>
        <v>45491</v>
      </c>
      <c r="H104" s="26">
        <f t="shared" si="13"/>
        <v>-4.2000000000000002E-4</v>
      </c>
      <c r="I104" s="35">
        <f t="shared" si="14"/>
        <v>31</v>
      </c>
      <c r="J104" s="28"/>
      <c r="K104" s="14"/>
    </row>
    <row r="105" spans="1:11" ht="15" x14ac:dyDescent="0.3">
      <c r="A105" s="36">
        <f t="shared" si="8"/>
        <v>94</v>
      </c>
      <c r="B105" s="37">
        <f t="shared" si="15"/>
        <v>265.14</v>
      </c>
      <c r="C105" s="37">
        <f>IF(ISNA(A105),"",IF(E105=0,$C$3-SUM($C$12:C104),B105-D105))</f>
        <v>193.92</v>
      </c>
      <c r="D105" s="37">
        <f t="shared" si="9"/>
        <v>71.22</v>
      </c>
      <c r="E105" s="38">
        <f t="shared" si="10"/>
        <v>146</v>
      </c>
      <c r="F105" s="39">
        <f t="shared" si="11"/>
        <v>33333.260000000031</v>
      </c>
      <c r="G105" s="40">
        <f t="shared" si="12"/>
        <v>45522</v>
      </c>
      <c r="H105" s="26">
        <f t="shared" si="13"/>
        <v>-4.2000000000000002E-4</v>
      </c>
      <c r="I105" s="41">
        <f t="shared" si="14"/>
        <v>31</v>
      </c>
      <c r="J105" s="28"/>
      <c r="K105" s="14"/>
    </row>
    <row r="106" spans="1:11" ht="15" x14ac:dyDescent="0.3">
      <c r="A106" s="33">
        <f t="shared" si="8"/>
        <v>95</v>
      </c>
      <c r="B106" s="25">
        <f t="shared" si="15"/>
        <v>265.14</v>
      </c>
      <c r="C106" s="25">
        <f>IF(ISNA(A106),"",IF(E106=0,$C$3-SUM($C$12:C105),B106-D106))</f>
        <v>194.32999999999998</v>
      </c>
      <c r="D106" s="25">
        <f t="shared" si="9"/>
        <v>70.81</v>
      </c>
      <c r="E106" s="4">
        <f t="shared" si="10"/>
        <v>145</v>
      </c>
      <c r="F106" s="8">
        <f t="shared" si="11"/>
        <v>33138.930000000029</v>
      </c>
      <c r="G106" s="34">
        <f t="shared" si="12"/>
        <v>45553</v>
      </c>
      <c r="H106" s="26">
        <f t="shared" si="13"/>
        <v>-4.2000000000000002E-4</v>
      </c>
      <c r="I106" s="35">
        <f t="shared" si="14"/>
        <v>30</v>
      </c>
      <c r="J106" s="28"/>
      <c r="K106" s="14"/>
    </row>
    <row r="107" spans="1:11" ht="15" x14ac:dyDescent="0.3">
      <c r="A107" s="36">
        <f t="shared" si="8"/>
        <v>96</v>
      </c>
      <c r="B107" s="37">
        <f t="shared" si="15"/>
        <v>265.14</v>
      </c>
      <c r="C107" s="37">
        <f>IF(ISNA(A107),"",IF(E107=0,$C$3-SUM($C$12:C106),B107-D107))</f>
        <v>197.01999999999998</v>
      </c>
      <c r="D107" s="37">
        <f t="shared" si="9"/>
        <v>68.12</v>
      </c>
      <c r="E107" s="38">
        <f t="shared" si="10"/>
        <v>144</v>
      </c>
      <c r="F107" s="39">
        <f t="shared" si="11"/>
        <v>32941.910000000033</v>
      </c>
      <c r="G107" s="40">
        <f t="shared" si="12"/>
        <v>45583</v>
      </c>
      <c r="H107" s="26">
        <f t="shared" si="13"/>
        <v>-4.2000000000000002E-4</v>
      </c>
      <c r="I107" s="41">
        <f t="shared" si="14"/>
        <v>31</v>
      </c>
      <c r="J107" s="28"/>
      <c r="K107" s="14"/>
    </row>
    <row r="108" spans="1:11" ht="15" x14ac:dyDescent="0.3">
      <c r="A108" s="33">
        <f t="shared" si="8"/>
        <v>97</v>
      </c>
      <c r="B108" s="25">
        <f t="shared" si="15"/>
        <v>265.14</v>
      </c>
      <c r="C108" s="25">
        <f>IF(ISNA(A108),"",IF(E108=0,$C$3-SUM($C$12:C107),B108-D108))</f>
        <v>195.15999999999997</v>
      </c>
      <c r="D108" s="25">
        <f t="shared" si="9"/>
        <v>69.98</v>
      </c>
      <c r="E108" s="4">
        <f t="shared" si="10"/>
        <v>143</v>
      </c>
      <c r="F108" s="8">
        <f t="shared" si="11"/>
        <v>32746.750000000033</v>
      </c>
      <c r="G108" s="34">
        <f t="shared" si="12"/>
        <v>45614</v>
      </c>
      <c r="H108" s="26">
        <f t="shared" si="13"/>
        <v>-4.2000000000000002E-4</v>
      </c>
      <c r="I108" s="35">
        <f t="shared" si="14"/>
        <v>30</v>
      </c>
      <c r="J108" s="27"/>
      <c r="K108" s="14"/>
    </row>
    <row r="109" spans="1:11" ht="15" x14ac:dyDescent="0.3">
      <c r="A109" s="36">
        <f t="shared" si="8"/>
        <v>98</v>
      </c>
      <c r="B109" s="37">
        <f t="shared" si="15"/>
        <v>265.14</v>
      </c>
      <c r="C109" s="37">
        <f>IF(ISNA(A109),"",IF(E109=0,$C$3-SUM($C$12:C108),B109-D109))</f>
        <v>197.82</v>
      </c>
      <c r="D109" s="37">
        <f t="shared" si="9"/>
        <v>67.319999999999993</v>
      </c>
      <c r="E109" s="38">
        <f t="shared" si="10"/>
        <v>142</v>
      </c>
      <c r="F109" s="39">
        <f t="shared" si="11"/>
        <v>32548.930000000033</v>
      </c>
      <c r="G109" s="40">
        <f t="shared" si="12"/>
        <v>45644</v>
      </c>
      <c r="H109" s="26">
        <f t="shared" si="13"/>
        <v>-4.2000000000000002E-4</v>
      </c>
      <c r="I109" s="41">
        <f t="shared" si="14"/>
        <v>31</v>
      </c>
      <c r="J109" s="27"/>
      <c r="K109" s="14"/>
    </row>
    <row r="110" spans="1:11" ht="15" x14ac:dyDescent="0.3">
      <c r="A110" s="33">
        <f t="shared" si="8"/>
        <v>99</v>
      </c>
      <c r="B110" s="25">
        <f t="shared" si="15"/>
        <v>265.14</v>
      </c>
      <c r="C110" s="25">
        <f>IF(ISNA(A110),"",IF(E110=0,$C$3-SUM($C$12:C109),B110-D110))</f>
        <v>196</v>
      </c>
      <c r="D110" s="25">
        <f t="shared" si="9"/>
        <v>69.14</v>
      </c>
      <c r="E110" s="4">
        <f t="shared" si="10"/>
        <v>141</v>
      </c>
      <c r="F110" s="8">
        <f t="shared" si="11"/>
        <v>32352.930000000033</v>
      </c>
      <c r="G110" s="34">
        <f t="shared" si="12"/>
        <v>45675</v>
      </c>
      <c r="H110" s="26">
        <f t="shared" si="13"/>
        <v>-4.2000000000000002E-4</v>
      </c>
      <c r="I110" s="35">
        <f t="shared" si="14"/>
        <v>31</v>
      </c>
      <c r="J110" s="27"/>
      <c r="K110" s="14"/>
    </row>
    <row r="111" spans="1:11" ht="15" x14ac:dyDescent="0.3">
      <c r="A111" s="36">
        <f t="shared" si="8"/>
        <v>100</v>
      </c>
      <c r="B111" s="37">
        <f t="shared" si="15"/>
        <v>265.14</v>
      </c>
      <c r="C111" s="37">
        <f>IF(ISNA(A111),"",IF(E111=0,$C$3-SUM($C$12:C110),B111-D111))</f>
        <v>196.23</v>
      </c>
      <c r="D111" s="37">
        <f t="shared" si="9"/>
        <v>68.91</v>
      </c>
      <c r="E111" s="38">
        <f t="shared" si="10"/>
        <v>140</v>
      </c>
      <c r="F111" s="39">
        <f t="shared" si="11"/>
        <v>32156.700000000033</v>
      </c>
      <c r="G111" s="40">
        <f t="shared" si="12"/>
        <v>45706</v>
      </c>
      <c r="H111" s="26">
        <f t="shared" si="13"/>
        <v>-4.2000000000000002E-4</v>
      </c>
      <c r="I111" s="41">
        <f t="shared" si="14"/>
        <v>28</v>
      </c>
      <c r="J111" s="27"/>
      <c r="K111" s="14"/>
    </row>
    <row r="112" spans="1:11" ht="15" x14ac:dyDescent="0.3">
      <c r="A112" s="33">
        <f t="shared" si="8"/>
        <v>101</v>
      </c>
      <c r="B112" s="25">
        <f t="shared" si="15"/>
        <v>265.14</v>
      </c>
      <c r="C112" s="25">
        <f>IF(ISNA(A112),"",IF(E112=0,$C$3-SUM($C$12:C111),B112-D112))</f>
        <v>203.26999999999998</v>
      </c>
      <c r="D112" s="25">
        <f t="shared" si="9"/>
        <v>61.87</v>
      </c>
      <c r="E112" s="4">
        <f t="shared" si="10"/>
        <v>139</v>
      </c>
      <c r="F112" s="8">
        <f t="shared" si="11"/>
        <v>31953.430000000033</v>
      </c>
      <c r="G112" s="34">
        <f t="shared" si="12"/>
        <v>45734</v>
      </c>
      <c r="H112" s="26">
        <f t="shared" si="13"/>
        <v>-4.2000000000000002E-4</v>
      </c>
      <c r="I112" s="35">
        <f t="shared" si="14"/>
        <v>31</v>
      </c>
      <c r="J112" s="27"/>
      <c r="K112" s="14"/>
    </row>
    <row r="113" spans="1:11" ht="15" x14ac:dyDescent="0.3">
      <c r="A113" s="36">
        <f t="shared" si="8"/>
        <v>102</v>
      </c>
      <c r="B113" s="37">
        <f t="shared" si="15"/>
        <v>265.14</v>
      </c>
      <c r="C113" s="37">
        <f>IF(ISNA(A113),"",IF(E113=0,$C$3-SUM($C$12:C112),B113-D113))</f>
        <v>197.07999999999998</v>
      </c>
      <c r="D113" s="37">
        <f t="shared" si="9"/>
        <v>68.06</v>
      </c>
      <c r="E113" s="38">
        <f t="shared" si="10"/>
        <v>138</v>
      </c>
      <c r="F113" s="39">
        <f t="shared" si="11"/>
        <v>31756.350000000031</v>
      </c>
      <c r="G113" s="40">
        <f t="shared" si="12"/>
        <v>45765</v>
      </c>
      <c r="H113" s="26">
        <f t="shared" si="13"/>
        <v>-4.2000000000000002E-4</v>
      </c>
      <c r="I113" s="41">
        <f t="shared" si="14"/>
        <v>30</v>
      </c>
      <c r="J113" s="27"/>
      <c r="K113" s="14"/>
    </row>
    <row r="114" spans="1:11" ht="15" x14ac:dyDescent="0.3">
      <c r="A114" s="33">
        <f t="shared" si="8"/>
        <v>103</v>
      </c>
      <c r="B114" s="25">
        <f t="shared" si="15"/>
        <v>265.14</v>
      </c>
      <c r="C114" s="25">
        <f>IF(ISNA(A114),"",IF(E114=0,$C$3-SUM($C$12:C113),B114-D114))</f>
        <v>199.68</v>
      </c>
      <c r="D114" s="25">
        <f t="shared" si="9"/>
        <v>65.459999999999994</v>
      </c>
      <c r="E114" s="4">
        <f t="shared" si="10"/>
        <v>137</v>
      </c>
      <c r="F114" s="8">
        <f t="shared" si="11"/>
        <v>31556.670000000031</v>
      </c>
      <c r="G114" s="34">
        <f t="shared" si="12"/>
        <v>45795</v>
      </c>
      <c r="H114" s="26">
        <f t="shared" si="13"/>
        <v>-4.2000000000000002E-4</v>
      </c>
      <c r="I114" s="35">
        <f t="shared" si="14"/>
        <v>31</v>
      </c>
      <c r="J114" s="27"/>
      <c r="K114" s="14"/>
    </row>
    <row r="115" spans="1:11" ht="15" x14ac:dyDescent="0.3">
      <c r="A115" s="36">
        <f t="shared" si="8"/>
        <v>104</v>
      </c>
      <c r="B115" s="37">
        <f t="shared" si="15"/>
        <v>265.14</v>
      </c>
      <c r="C115" s="37">
        <f>IF(ISNA(A115),"",IF(E115=0,$C$3-SUM($C$12:C114),B115-D115))</f>
        <v>197.92</v>
      </c>
      <c r="D115" s="37">
        <f t="shared" si="9"/>
        <v>67.22</v>
      </c>
      <c r="E115" s="38">
        <f t="shared" si="10"/>
        <v>136</v>
      </c>
      <c r="F115" s="39">
        <f t="shared" si="11"/>
        <v>31358.750000000033</v>
      </c>
      <c r="G115" s="40">
        <f t="shared" si="12"/>
        <v>45826</v>
      </c>
      <c r="H115" s="26">
        <f t="shared" si="13"/>
        <v>-4.2000000000000002E-4</v>
      </c>
      <c r="I115" s="41">
        <f t="shared" si="14"/>
        <v>30</v>
      </c>
      <c r="J115" s="27"/>
      <c r="K115" s="14"/>
    </row>
    <row r="116" spans="1:11" ht="15" x14ac:dyDescent="0.3">
      <c r="A116" s="33">
        <f t="shared" si="8"/>
        <v>105</v>
      </c>
      <c r="B116" s="25">
        <f t="shared" si="15"/>
        <v>265.14</v>
      </c>
      <c r="C116" s="25">
        <f>IF(ISNA(A116),"",IF(E116=0,$C$3-SUM($C$12:C115),B116-D116))</f>
        <v>200.5</v>
      </c>
      <c r="D116" s="25">
        <f t="shared" si="9"/>
        <v>64.64</v>
      </c>
      <c r="E116" s="4">
        <f t="shared" si="10"/>
        <v>135</v>
      </c>
      <c r="F116" s="8">
        <f t="shared" si="11"/>
        <v>31158.250000000033</v>
      </c>
      <c r="G116" s="34">
        <f t="shared" si="12"/>
        <v>45856</v>
      </c>
      <c r="H116" s="26">
        <f t="shared" si="13"/>
        <v>-4.2000000000000002E-4</v>
      </c>
      <c r="I116" s="35">
        <f t="shared" si="14"/>
        <v>31</v>
      </c>
      <c r="J116" s="27"/>
      <c r="K116" s="14"/>
    </row>
    <row r="117" spans="1:11" ht="15" x14ac:dyDescent="0.3">
      <c r="A117" s="36">
        <f t="shared" si="8"/>
        <v>106</v>
      </c>
      <c r="B117" s="37">
        <f t="shared" si="15"/>
        <v>265.14</v>
      </c>
      <c r="C117" s="37">
        <f>IF(ISNA(A117),"",IF(E117=0,$C$3-SUM($C$12:C116),B117-D117))</f>
        <v>198.76999999999998</v>
      </c>
      <c r="D117" s="37">
        <f t="shared" si="9"/>
        <v>66.37</v>
      </c>
      <c r="E117" s="38">
        <f t="shared" si="10"/>
        <v>134</v>
      </c>
      <c r="F117" s="39">
        <f t="shared" si="11"/>
        <v>30959.480000000032</v>
      </c>
      <c r="G117" s="40">
        <f t="shared" si="12"/>
        <v>45887</v>
      </c>
      <c r="H117" s="26">
        <f t="shared" si="13"/>
        <v>-4.2000000000000002E-4</v>
      </c>
      <c r="I117" s="41">
        <f t="shared" si="14"/>
        <v>31</v>
      </c>
      <c r="J117" s="27"/>
      <c r="K117" s="14"/>
    </row>
    <row r="118" spans="1:11" ht="15" x14ac:dyDescent="0.3">
      <c r="A118" s="33">
        <f t="shared" si="8"/>
        <v>107</v>
      </c>
      <c r="B118" s="25">
        <f t="shared" si="15"/>
        <v>265.14</v>
      </c>
      <c r="C118" s="25">
        <f>IF(ISNA(A118),"",IF(E118=0,$C$3-SUM($C$12:C117),B118-D118))</f>
        <v>199.19</v>
      </c>
      <c r="D118" s="25">
        <f t="shared" si="9"/>
        <v>65.95</v>
      </c>
      <c r="E118" s="4">
        <f t="shared" si="10"/>
        <v>133</v>
      </c>
      <c r="F118" s="8">
        <f t="shared" si="11"/>
        <v>30760.290000000034</v>
      </c>
      <c r="G118" s="34">
        <f t="shared" si="12"/>
        <v>45918</v>
      </c>
      <c r="H118" s="26">
        <f t="shared" si="13"/>
        <v>-4.2000000000000002E-4</v>
      </c>
      <c r="I118" s="35">
        <f t="shared" si="14"/>
        <v>30</v>
      </c>
      <c r="J118" s="27"/>
      <c r="K118" s="14"/>
    </row>
    <row r="119" spans="1:11" ht="15" x14ac:dyDescent="0.3">
      <c r="A119" s="36">
        <f t="shared" si="8"/>
        <v>108</v>
      </c>
      <c r="B119" s="37">
        <f t="shared" si="15"/>
        <v>265.14</v>
      </c>
      <c r="C119" s="37">
        <f>IF(ISNA(A119),"",IF(E119=0,$C$3-SUM($C$12:C118),B119-D119))</f>
        <v>201.73</v>
      </c>
      <c r="D119" s="37">
        <f t="shared" si="9"/>
        <v>63.41</v>
      </c>
      <c r="E119" s="38">
        <f t="shared" si="10"/>
        <v>132</v>
      </c>
      <c r="F119" s="39">
        <f t="shared" si="11"/>
        <v>30558.560000000034</v>
      </c>
      <c r="G119" s="40">
        <f t="shared" si="12"/>
        <v>45948</v>
      </c>
      <c r="H119" s="26">
        <f t="shared" si="13"/>
        <v>-4.2000000000000002E-4</v>
      </c>
      <c r="I119" s="41">
        <f t="shared" si="14"/>
        <v>31</v>
      </c>
      <c r="J119" s="27"/>
      <c r="K119" s="14"/>
    </row>
    <row r="120" spans="1:11" ht="15" x14ac:dyDescent="0.3">
      <c r="A120" s="33">
        <f t="shared" si="8"/>
        <v>109</v>
      </c>
      <c r="B120" s="25">
        <f t="shared" si="15"/>
        <v>265.14</v>
      </c>
      <c r="C120" s="25">
        <f>IF(ISNA(A120),"",IF(E120=0,$C$3-SUM($C$12:C119),B120-D120))</f>
        <v>200.04999999999998</v>
      </c>
      <c r="D120" s="25">
        <f t="shared" si="9"/>
        <v>65.09</v>
      </c>
      <c r="E120" s="4">
        <f t="shared" si="10"/>
        <v>131</v>
      </c>
      <c r="F120" s="8">
        <f t="shared" si="11"/>
        <v>30358.510000000035</v>
      </c>
      <c r="G120" s="34">
        <f t="shared" si="12"/>
        <v>45979</v>
      </c>
      <c r="H120" s="26">
        <f t="shared" si="13"/>
        <v>-4.2000000000000002E-4</v>
      </c>
      <c r="I120" s="35">
        <f t="shared" si="14"/>
        <v>30</v>
      </c>
      <c r="J120" s="27"/>
      <c r="K120" s="14"/>
    </row>
    <row r="121" spans="1:11" ht="15" x14ac:dyDescent="0.3">
      <c r="A121" s="36">
        <f t="shared" si="8"/>
        <v>110</v>
      </c>
      <c r="B121" s="37">
        <f t="shared" si="15"/>
        <v>265.14</v>
      </c>
      <c r="C121" s="37">
        <f>IF(ISNA(A121),"",IF(E121=0,$C$3-SUM($C$12:C120),B121-D121))</f>
        <v>202.56</v>
      </c>
      <c r="D121" s="37">
        <f t="shared" si="9"/>
        <v>62.58</v>
      </c>
      <c r="E121" s="38">
        <f t="shared" si="10"/>
        <v>130</v>
      </c>
      <c r="F121" s="39">
        <f t="shared" si="11"/>
        <v>30155.950000000033</v>
      </c>
      <c r="G121" s="40">
        <f t="shared" si="12"/>
        <v>46009</v>
      </c>
      <c r="H121" s="26">
        <f t="shared" si="13"/>
        <v>-4.2000000000000002E-4</v>
      </c>
      <c r="I121" s="41">
        <f t="shared" si="14"/>
        <v>31</v>
      </c>
      <c r="J121" s="27"/>
      <c r="K121" s="14"/>
    </row>
    <row r="122" spans="1:11" ht="15" x14ac:dyDescent="0.3">
      <c r="A122" s="33">
        <f t="shared" si="8"/>
        <v>111</v>
      </c>
      <c r="B122" s="25">
        <f t="shared" si="15"/>
        <v>265.14</v>
      </c>
      <c r="C122" s="25">
        <f>IF(ISNA(A122),"",IF(E122=0,$C$3-SUM($C$12:C121),B122-D122))</f>
        <v>200.90999999999997</v>
      </c>
      <c r="D122" s="25">
        <f t="shared" si="9"/>
        <v>64.23</v>
      </c>
      <c r="E122" s="4">
        <f t="shared" si="10"/>
        <v>129</v>
      </c>
      <c r="F122" s="8">
        <f t="shared" si="11"/>
        <v>29955.040000000034</v>
      </c>
      <c r="G122" s="34">
        <f t="shared" si="12"/>
        <v>46040</v>
      </c>
      <c r="H122" s="26">
        <f t="shared" si="13"/>
        <v>-4.2000000000000002E-4</v>
      </c>
      <c r="I122" s="35">
        <f t="shared" si="14"/>
        <v>31</v>
      </c>
      <c r="J122" s="27"/>
      <c r="K122" s="14"/>
    </row>
    <row r="123" spans="1:11" ht="15" x14ac:dyDescent="0.3">
      <c r="A123" s="36">
        <f t="shared" si="8"/>
        <v>112</v>
      </c>
      <c r="B123" s="37">
        <f t="shared" si="15"/>
        <v>265.14</v>
      </c>
      <c r="C123" s="37">
        <f>IF(ISNA(A123),"",IF(E123=0,$C$3-SUM($C$12:C122),B123-D123))</f>
        <v>201.32999999999998</v>
      </c>
      <c r="D123" s="37">
        <f t="shared" si="9"/>
        <v>63.81</v>
      </c>
      <c r="E123" s="38">
        <f t="shared" si="10"/>
        <v>128</v>
      </c>
      <c r="F123" s="39">
        <f t="shared" si="11"/>
        <v>29753.710000000032</v>
      </c>
      <c r="G123" s="40">
        <f t="shared" si="12"/>
        <v>46071</v>
      </c>
      <c r="H123" s="26">
        <f t="shared" si="13"/>
        <v>-4.2000000000000002E-4</v>
      </c>
      <c r="I123" s="41">
        <f t="shared" si="14"/>
        <v>28</v>
      </c>
      <c r="J123" s="27"/>
      <c r="K123" s="14"/>
    </row>
    <row r="124" spans="1:11" ht="15" x14ac:dyDescent="0.3">
      <c r="A124" s="33">
        <f t="shared" si="8"/>
        <v>113</v>
      </c>
      <c r="B124" s="25">
        <f t="shared" si="15"/>
        <v>265.14</v>
      </c>
      <c r="C124" s="25">
        <f>IF(ISNA(A124),"",IF(E124=0,$C$3-SUM($C$12:C123),B124-D124))</f>
        <v>207.89999999999998</v>
      </c>
      <c r="D124" s="25">
        <f t="shared" si="9"/>
        <v>57.24</v>
      </c>
      <c r="E124" s="4">
        <f t="shared" si="10"/>
        <v>127</v>
      </c>
      <c r="F124" s="8">
        <f t="shared" si="11"/>
        <v>29545.81000000003</v>
      </c>
      <c r="G124" s="34">
        <f t="shared" si="12"/>
        <v>46099</v>
      </c>
      <c r="H124" s="26">
        <f t="shared" si="13"/>
        <v>-4.2000000000000002E-4</v>
      </c>
      <c r="I124" s="35">
        <f t="shared" si="14"/>
        <v>31</v>
      </c>
      <c r="J124" s="27"/>
      <c r="K124" s="14"/>
    </row>
    <row r="125" spans="1:11" ht="15" x14ac:dyDescent="0.3">
      <c r="A125" s="36">
        <f t="shared" si="8"/>
        <v>114</v>
      </c>
      <c r="B125" s="37">
        <f t="shared" si="15"/>
        <v>265.14</v>
      </c>
      <c r="C125" s="37">
        <f>IF(ISNA(A125),"",IF(E125=0,$C$3-SUM($C$12:C124),B125-D125))</f>
        <v>202.2</v>
      </c>
      <c r="D125" s="37">
        <f t="shared" si="9"/>
        <v>62.94</v>
      </c>
      <c r="E125" s="38">
        <f t="shared" si="10"/>
        <v>126</v>
      </c>
      <c r="F125" s="39">
        <f t="shared" si="11"/>
        <v>29343.61000000003</v>
      </c>
      <c r="G125" s="40">
        <f t="shared" si="12"/>
        <v>46130</v>
      </c>
      <c r="H125" s="26">
        <f t="shared" si="13"/>
        <v>-4.2000000000000002E-4</v>
      </c>
      <c r="I125" s="41">
        <f t="shared" si="14"/>
        <v>30</v>
      </c>
      <c r="J125" s="27"/>
      <c r="K125" s="14"/>
    </row>
    <row r="126" spans="1:11" ht="15" x14ac:dyDescent="0.3">
      <c r="A126" s="33">
        <f t="shared" si="8"/>
        <v>115</v>
      </c>
      <c r="B126" s="25">
        <f t="shared" si="15"/>
        <v>265.14</v>
      </c>
      <c r="C126" s="25">
        <f>IF(ISNA(A126),"",IF(E126=0,$C$3-SUM($C$12:C125),B126-D126))</f>
        <v>204.64999999999998</v>
      </c>
      <c r="D126" s="25">
        <f t="shared" si="9"/>
        <v>60.49</v>
      </c>
      <c r="E126" s="4">
        <f t="shared" si="10"/>
        <v>125</v>
      </c>
      <c r="F126" s="8">
        <f t="shared" si="11"/>
        <v>29138.960000000028</v>
      </c>
      <c r="G126" s="34">
        <f t="shared" si="12"/>
        <v>46160</v>
      </c>
      <c r="H126" s="26">
        <f t="shared" si="13"/>
        <v>-4.2000000000000002E-4</v>
      </c>
      <c r="I126" s="35">
        <f t="shared" si="14"/>
        <v>31</v>
      </c>
      <c r="J126" s="27"/>
      <c r="K126" s="14"/>
    </row>
    <row r="127" spans="1:11" ht="15" x14ac:dyDescent="0.3">
      <c r="A127" s="36">
        <f t="shared" si="8"/>
        <v>116</v>
      </c>
      <c r="B127" s="37">
        <f t="shared" si="15"/>
        <v>265.14</v>
      </c>
      <c r="C127" s="37">
        <f>IF(ISNA(A127),"",IF(E127=0,$C$3-SUM($C$12:C126),B127-D127))</f>
        <v>203.07</v>
      </c>
      <c r="D127" s="37">
        <f t="shared" si="9"/>
        <v>62.07</v>
      </c>
      <c r="E127" s="38">
        <f t="shared" si="10"/>
        <v>124</v>
      </c>
      <c r="F127" s="39">
        <f t="shared" si="11"/>
        <v>28935.890000000029</v>
      </c>
      <c r="G127" s="40">
        <f t="shared" si="12"/>
        <v>46191</v>
      </c>
      <c r="H127" s="26">
        <f t="shared" si="13"/>
        <v>-4.2000000000000002E-4</v>
      </c>
      <c r="I127" s="41">
        <f t="shared" si="14"/>
        <v>30</v>
      </c>
      <c r="J127" s="27"/>
      <c r="K127" s="14"/>
    </row>
    <row r="128" spans="1:11" ht="15" x14ac:dyDescent="0.3">
      <c r="A128" s="33">
        <f t="shared" si="8"/>
        <v>117</v>
      </c>
      <c r="B128" s="25">
        <f t="shared" si="15"/>
        <v>265.14</v>
      </c>
      <c r="C128" s="25">
        <f>IF(ISNA(A128),"",IF(E128=0,$C$3-SUM($C$12:C127),B128-D128))</f>
        <v>205.48999999999998</v>
      </c>
      <c r="D128" s="25">
        <f t="shared" si="9"/>
        <v>59.65</v>
      </c>
      <c r="E128" s="4">
        <f t="shared" si="10"/>
        <v>123</v>
      </c>
      <c r="F128" s="8">
        <f t="shared" si="11"/>
        <v>28730.400000000027</v>
      </c>
      <c r="G128" s="34">
        <f t="shared" si="12"/>
        <v>46221</v>
      </c>
      <c r="H128" s="26">
        <f t="shared" si="13"/>
        <v>-4.2000000000000002E-4</v>
      </c>
      <c r="I128" s="35">
        <f t="shared" si="14"/>
        <v>31</v>
      </c>
      <c r="J128" s="27"/>
      <c r="K128" s="14"/>
    </row>
    <row r="129" spans="1:11" ht="15" x14ac:dyDescent="0.3">
      <c r="A129" s="36">
        <f t="shared" si="8"/>
        <v>118</v>
      </c>
      <c r="B129" s="37">
        <f t="shared" si="15"/>
        <v>265.14</v>
      </c>
      <c r="C129" s="37">
        <f>IF(ISNA(A129),"",IF(E129=0,$C$3-SUM($C$12:C128),B129-D129))</f>
        <v>203.94</v>
      </c>
      <c r="D129" s="37">
        <f t="shared" si="9"/>
        <v>61.2</v>
      </c>
      <c r="E129" s="38">
        <f t="shared" si="10"/>
        <v>122</v>
      </c>
      <c r="F129" s="39">
        <f t="shared" si="11"/>
        <v>28526.460000000028</v>
      </c>
      <c r="G129" s="40">
        <f t="shared" si="12"/>
        <v>46252</v>
      </c>
      <c r="H129" s="26">
        <f t="shared" si="13"/>
        <v>-4.2000000000000002E-4</v>
      </c>
      <c r="I129" s="41">
        <f t="shared" si="14"/>
        <v>31</v>
      </c>
      <c r="J129" s="27"/>
      <c r="K129" s="14"/>
    </row>
    <row r="130" spans="1:11" ht="15" x14ac:dyDescent="0.3">
      <c r="A130" s="33">
        <f t="shared" si="8"/>
        <v>119</v>
      </c>
      <c r="B130" s="25">
        <f t="shared" si="15"/>
        <v>265.14</v>
      </c>
      <c r="C130" s="25">
        <f>IF(ISNA(A130),"",IF(E130=0,$C$3-SUM($C$12:C129),B130-D130))</f>
        <v>204.38</v>
      </c>
      <c r="D130" s="25">
        <f t="shared" si="9"/>
        <v>60.76</v>
      </c>
      <c r="E130" s="4">
        <f t="shared" si="10"/>
        <v>121</v>
      </c>
      <c r="F130" s="8">
        <f t="shared" si="11"/>
        <v>28322.080000000027</v>
      </c>
      <c r="G130" s="34">
        <f t="shared" si="12"/>
        <v>46283</v>
      </c>
      <c r="H130" s="26">
        <f t="shared" si="13"/>
        <v>-4.2000000000000002E-4</v>
      </c>
      <c r="I130" s="35">
        <f t="shared" si="14"/>
        <v>30</v>
      </c>
      <c r="J130" s="27"/>
      <c r="K130" s="14"/>
    </row>
    <row r="131" spans="1:11" ht="15" x14ac:dyDescent="0.3">
      <c r="A131" s="36">
        <f t="shared" si="8"/>
        <v>120</v>
      </c>
      <c r="B131" s="37">
        <f t="shared" si="15"/>
        <v>265.14</v>
      </c>
      <c r="C131" s="37">
        <f>IF(ISNA(A131),"",IF(E131=0,$C$3-SUM($C$12:C130),B131-D131))</f>
        <v>206.76</v>
      </c>
      <c r="D131" s="37">
        <f t="shared" si="9"/>
        <v>58.38</v>
      </c>
      <c r="E131" s="38">
        <f t="shared" si="10"/>
        <v>120</v>
      </c>
      <c r="F131" s="39">
        <f t="shared" si="11"/>
        <v>28115.320000000029</v>
      </c>
      <c r="G131" s="40">
        <f t="shared" si="12"/>
        <v>46313</v>
      </c>
      <c r="H131" s="26">
        <f t="shared" si="13"/>
        <v>-4.2000000000000002E-4</v>
      </c>
      <c r="I131" s="41">
        <f t="shared" si="14"/>
        <v>31</v>
      </c>
      <c r="J131" s="27"/>
      <c r="K131" s="14"/>
    </row>
    <row r="132" spans="1:11" ht="15" x14ac:dyDescent="0.3">
      <c r="A132" s="33">
        <f t="shared" si="8"/>
        <v>121</v>
      </c>
      <c r="B132" s="25">
        <f t="shared" si="15"/>
        <v>265.14</v>
      </c>
      <c r="C132" s="25">
        <f>IF(ISNA(A132),"",IF(E132=0,$C$3-SUM($C$12:C131),B132-D132))</f>
        <v>205.25</v>
      </c>
      <c r="D132" s="25">
        <f t="shared" si="9"/>
        <v>59.89</v>
      </c>
      <c r="E132" s="4">
        <f t="shared" si="10"/>
        <v>119</v>
      </c>
      <c r="F132" s="8">
        <f t="shared" si="11"/>
        <v>27910.070000000029</v>
      </c>
      <c r="G132" s="34">
        <f t="shared" si="12"/>
        <v>46344</v>
      </c>
      <c r="H132" s="26">
        <f t="shared" si="13"/>
        <v>-4.2000000000000002E-4</v>
      </c>
      <c r="I132" s="35">
        <f t="shared" si="14"/>
        <v>30</v>
      </c>
      <c r="J132" s="27"/>
      <c r="K132" s="14"/>
    </row>
    <row r="133" spans="1:11" ht="15" x14ac:dyDescent="0.3">
      <c r="A133" s="36">
        <f t="shared" si="8"/>
        <v>122</v>
      </c>
      <c r="B133" s="37">
        <f t="shared" si="15"/>
        <v>265.14</v>
      </c>
      <c r="C133" s="37">
        <f>IF(ISNA(A133),"",IF(E133=0,$C$3-SUM($C$12:C132),B133-D133))</f>
        <v>207.60999999999999</v>
      </c>
      <c r="D133" s="37">
        <f t="shared" si="9"/>
        <v>57.53</v>
      </c>
      <c r="E133" s="38">
        <f t="shared" si="10"/>
        <v>118</v>
      </c>
      <c r="F133" s="39">
        <f t="shared" si="11"/>
        <v>27702.460000000028</v>
      </c>
      <c r="G133" s="40">
        <f t="shared" si="12"/>
        <v>46374</v>
      </c>
      <c r="H133" s="26">
        <f t="shared" si="13"/>
        <v>-4.2000000000000002E-4</v>
      </c>
      <c r="I133" s="41">
        <f t="shared" si="14"/>
        <v>31</v>
      </c>
      <c r="J133" s="27"/>
      <c r="K133" s="14"/>
    </row>
    <row r="134" spans="1:11" ht="15" x14ac:dyDescent="0.3">
      <c r="A134" s="33">
        <f t="shared" si="8"/>
        <v>123</v>
      </c>
      <c r="B134" s="25">
        <f t="shared" si="15"/>
        <v>265.14</v>
      </c>
      <c r="C134" s="25">
        <f>IF(ISNA(A134),"",IF(E134=0,$C$3-SUM($C$12:C133),B134-D134))</f>
        <v>206.13</v>
      </c>
      <c r="D134" s="25">
        <f t="shared" si="9"/>
        <v>59.01</v>
      </c>
      <c r="E134" s="4">
        <f t="shared" si="10"/>
        <v>117</v>
      </c>
      <c r="F134" s="8">
        <f t="shared" si="11"/>
        <v>27496.330000000027</v>
      </c>
      <c r="G134" s="34">
        <f t="shared" si="12"/>
        <v>46405</v>
      </c>
      <c r="H134" s="26">
        <f t="shared" si="13"/>
        <v>-4.2000000000000002E-4</v>
      </c>
      <c r="I134" s="35">
        <f t="shared" si="14"/>
        <v>31</v>
      </c>
      <c r="J134" s="27"/>
      <c r="K134" s="14"/>
    </row>
    <row r="135" spans="1:11" ht="15" x14ac:dyDescent="0.3">
      <c r="A135" s="36">
        <f t="shared" si="8"/>
        <v>124</v>
      </c>
      <c r="B135" s="37">
        <f t="shared" si="15"/>
        <v>265.14</v>
      </c>
      <c r="C135" s="37">
        <f>IF(ISNA(A135),"",IF(E135=0,$C$3-SUM($C$12:C134),B135-D135))</f>
        <v>206.57</v>
      </c>
      <c r="D135" s="37">
        <f t="shared" si="9"/>
        <v>58.57</v>
      </c>
      <c r="E135" s="38">
        <f t="shared" si="10"/>
        <v>116</v>
      </c>
      <c r="F135" s="39">
        <f t="shared" si="11"/>
        <v>27289.760000000028</v>
      </c>
      <c r="G135" s="40">
        <f t="shared" si="12"/>
        <v>46436</v>
      </c>
      <c r="H135" s="26">
        <f t="shared" si="13"/>
        <v>-4.2000000000000002E-4</v>
      </c>
      <c r="I135" s="41">
        <f t="shared" si="14"/>
        <v>28</v>
      </c>
      <c r="J135" s="27"/>
      <c r="K135" s="14"/>
    </row>
    <row r="136" spans="1:11" ht="15" x14ac:dyDescent="0.3">
      <c r="A136" s="33">
        <f t="shared" si="8"/>
        <v>125</v>
      </c>
      <c r="B136" s="25">
        <f t="shared" si="15"/>
        <v>265.14</v>
      </c>
      <c r="C136" s="25">
        <f>IF(ISNA(A136),"",IF(E136=0,$C$3-SUM($C$12:C135),B136-D136))</f>
        <v>212.64</v>
      </c>
      <c r="D136" s="25">
        <f t="shared" si="9"/>
        <v>52.5</v>
      </c>
      <c r="E136" s="4">
        <f t="shared" si="10"/>
        <v>115</v>
      </c>
      <c r="F136" s="8">
        <f t="shared" si="11"/>
        <v>27077.120000000028</v>
      </c>
      <c r="G136" s="34">
        <f t="shared" si="12"/>
        <v>46464</v>
      </c>
      <c r="H136" s="26">
        <f t="shared" si="13"/>
        <v>-4.2000000000000002E-4</v>
      </c>
      <c r="I136" s="35">
        <f t="shared" si="14"/>
        <v>31</v>
      </c>
      <c r="J136" s="27"/>
      <c r="K136" s="14"/>
    </row>
    <row r="137" spans="1:11" ht="15" x14ac:dyDescent="0.3">
      <c r="A137" s="36">
        <f t="shared" si="8"/>
        <v>126</v>
      </c>
      <c r="B137" s="37">
        <f t="shared" si="15"/>
        <v>265.14</v>
      </c>
      <c r="C137" s="37">
        <f>IF(ISNA(A137),"",IF(E137=0,$C$3-SUM($C$12:C136),B137-D137))</f>
        <v>207.45999999999998</v>
      </c>
      <c r="D137" s="37">
        <f t="shared" si="9"/>
        <v>57.68</v>
      </c>
      <c r="E137" s="38">
        <f t="shared" si="10"/>
        <v>114</v>
      </c>
      <c r="F137" s="39">
        <f t="shared" si="11"/>
        <v>26869.660000000029</v>
      </c>
      <c r="G137" s="40">
        <f t="shared" si="12"/>
        <v>46495</v>
      </c>
      <c r="H137" s="26">
        <f t="shared" si="13"/>
        <v>-4.2000000000000002E-4</v>
      </c>
      <c r="I137" s="41">
        <f t="shared" si="14"/>
        <v>30</v>
      </c>
      <c r="J137" s="27"/>
      <c r="K137" s="14"/>
    </row>
    <row r="138" spans="1:11" ht="15" x14ac:dyDescent="0.3">
      <c r="A138" s="33">
        <f t="shared" si="8"/>
        <v>127</v>
      </c>
      <c r="B138" s="25">
        <f t="shared" si="15"/>
        <v>265.14</v>
      </c>
      <c r="C138" s="25">
        <f>IF(ISNA(A138),"",IF(E138=0,$C$3-SUM($C$12:C137),B138-D138))</f>
        <v>209.75</v>
      </c>
      <c r="D138" s="25">
        <f t="shared" si="9"/>
        <v>55.39</v>
      </c>
      <c r="E138" s="4">
        <f t="shared" si="10"/>
        <v>113</v>
      </c>
      <c r="F138" s="8">
        <f t="shared" si="11"/>
        <v>26659.910000000029</v>
      </c>
      <c r="G138" s="34">
        <f t="shared" si="12"/>
        <v>46525</v>
      </c>
      <c r="H138" s="26">
        <f t="shared" si="13"/>
        <v>-4.2000000000000002E-4</v>
      </c>
      <c r="I138" s="35">
        <f t="shared" si="14"/>
        <v>31</v>
      </c>
      <c r="J138" s="27"/>
      <c r="K138" s="14"/>
    </row>
    <row r="139" spans="1:11" ht="15" x14ac:dyDescent="0.3">
      <c r="A139" s="36">
        <f t="shared" si="8"/>
        <v>128</v>
      </c>
      <c r="B139" s="37">
        <f t="shared" si="15"/>
        <v>265.14</v>
      </c>
      <c r="C139" s="37">
        <f>IF(ISNA(A139),"",IF(E139=0,$C$3-SUM($C$12:C138),B139-D139))</f>
        <v>208.35</v>
      </c>
      <c r="D139" s="37">
        <f t="shared" si="9"/>
        <v>56.79</v>
      </c>
      <c r="E139" s="38">
        <f t="shared" si="10"/>
        <v>112</v>
      </c>
      <c r="F139" s="39">
        <f t="shared" si="11"/>
        <v>26451.56000000003</v>
      </c>
      <c r="G139" s="40">
        <f t="shared" si="12"/>
        <v>46556</v>
      </c>
      <c r="H139" s="26">
        <f t="shared" si="13"/>
        <v>-4.2000000000000002E-4</v>
      </c>
      <c r="I139" s="41">
        <f t="shared" si="14"/>
        <v>30</v>
      </c>
      <c r="J139" s="27"/>
      <c r="K139" s="14"/>
    </row>
    <row r="140" spans="1:11" ht="15" x14ac:dyDescent="0.3">
      <c r="A140" s="33">
        <f t="shared" si="8"/>
        <v>129</v>
      </c>
      <c r="B140" s="25">
        <f t="shared" si="15"/>
        <v>265.14</v>
      </c>
      <c r="C140" s="25">
        <f>IF(ISNA(A140),"",IF(E140=0,$C$3-SUM($C$12:C139),B140-D140))</f>
        <v>210.60999999999999</v>
      </c>
      <c r="D140" s="25">
        <f t="shared" si="9"/>
        <v>54.53</v>
      </c>
      <c r="E140" s="4">
        <f t="shared" si="10"/>
        <v>111</v>
      </c>
      <c r="F140" s="8">
        <f t="shared" si="11"/>
        <v>26240.95000000003</v>
      </c>
      <c r="G140" s="34">
        <f t="shared" si="12"/>
        <v>46586</v>
      </c>
      <c r="H140" s="26">
        <f t="shared" si="13"/>
        <v>-4.2000000000000002E-4</v>
      </c>
      <c r="I140" s="35">
        <f t="shared" si="14"/>
        <v>31</v>
      </c>
      <c r="J140" s="27"/>
      <c r="K140" s="14"/>
    </row>
    <row r="141" spans="1:11" ht="15" x14ac:dyDescent="0.3">
      <c r="A141" s="36">
        <f t="shared" si="8"/>
        <v>130</v>
      </c>
      <c r="B141" s="37">
        <f t="shared" si="15"/>
        <v>265.14</v>
      </c>
      <c r="C141" s="37">
        <f>IF(ISNA(A141),"",IF(E141=0,$C$3-SUM($C$12:C140),B141-D141))</f>
        <v>209.23999999999998</v>
      </c>
      <c r="D141" s="37">
        <f t="shared" si="9"/>
        <v>55.9</v>
      </c>
      <c r="E141" s="38">
        <f t="shared" si="10"/>
        <v>110</v>
      </c>
      <c r="F141" s="39">
        <f t="shared" si="11"/>
        <v>26031.710000000028</v>
      </c>
      <c r="G141" s="40">
        <f t="shared" si="12"/>
        <v>46617</v>
      </c>
      <c r="H141" s="26">
        <f t="shared" si="13"/>
        <v>-4.2000000000000002E-4</v>
      </c>
      <c r="I141" s="41">
        <f t="shared" si="14"/>
        <v>31</v>
      </c>
      <c r="J141" s="27"/>
      <c r="K141" s="14"/>
    </row>
    <row r="142" spans="1:11" ht="15" x14ac:dyDescent="0.3">
      <c r="A142" s="33">
        <f t="shared" ref="A142:A205" si="16">IF((A141+1)&lt;=$C$6,A141+1,NA())</f>
        <v>131</v>
      </c>
      <c r="B142" s="25">
        <f t="shared" si="15"/>
        <v>265.14</v>
      </c>
      <c r="C142" s="25">
        <f>IF(ISNA(A142),"",IF(E142=0,$C$3-SUM($C$12:C141),B142-D142))</f>
        <v>209.69</v>
      </c>
      <c r="D142" s="25">
        <f t="shared" ref="D142:D205" si="17">IF(ISNA(A142),"",-ROUND(IPMT(($C$4+H141)/(DATE(YEAR(G141)+1,1,1)-DATE(YEAR(G141),1,1))*I141,1,E141,F141),2))</f>
        <v>55.45</v>
      </c>
      <c r="E142" s="4">
        <f t="shared" ref="E142:E205" si="18">IF(ISNA(A142),"",E141-1)</f>
        <v>109</v>
      </c>
      <c r="F142" s="8">
        <f t="shared" ref="F142:F205" si="19">IF(ISNA(A142),"",F141-C142-J142)</f>
        <v>25822.02000000003</v>
      </c>
      <c r="G142" s="34">
        <f t="shared" ref="G142:G205" si="20">IF(ISNA(A142),"",G141+I141)</f>
        <v>46648</v>
      </c>
      <c r="H142" s="26">
        <f t="shared" ref="H142:H205" si="21">IF(ISNA(A142),"",H141)</f>
        <v>-4.2000000000000002E-4</v>
      </c>
      <c r="I142" s="35">
        <f t="shared" ref="I142:I205" si="22">IF(ISNA(A142),"",DAY(DATE(YEAR(G142),MONTH(G142)+1,1)-1))</f>
        <v>30</v>
      </c>
      <c r="J142" s="27"/>
      <c r="K142" s="14"/>
    </row>
    <row r="143" spans="1:11" ht="15" x14ac:dyDescent="0.3">
      <c r="A143" s="36">
        <f t="shared" si="16"/>
        <v>132</v>
      </c>
      <c r="B143" s="37">
        <f t="shared" ref="B143:B206" si="23">IF(ISNA(A143),"",IF(AND(H142=H143,J142=""),B142,-PMT(($C$4+H143)/12,E142,F142)))</f>
        <v>265.14</v>
      </c>
      <c r="C143" s="37">
        <f>IF(ISNA(A143),"",IF(E143=0,$C$3-SUM($C$12:C142),B143-D143))</f>
        <v>211.91</v>
      </c>
      <c r="D143" s="37">
        <f t="shared" si="17"/>
        <v>53.23</v>
      </c>
      <c r="E143" s="38">
        <f t="shared" si="18"/>
        <v>108</v>
      </c>
      <c r="F143" s="39">
        <f t="shared" si="19"/>
        <v>25610.11000000003</v>
      </c>
      <c r="G143" s="40">
        <f t="shared" si="20"/>
        <v>46678</v>
      </c>
      <c r="H143" s="26">
        <f t="shared" si="21"/>
        <v>-4.2000000000000002E-4</v>
      </c>
      <c r="I143" s="41">
        <f t="shared" si="22"/>
        <v>31</v>
      </c>
      <c r="J143" s="27"/>
      <c r="K143" s="14"/>
    </row>
    <row r="144" spans="1:11" ht="15" x14ac:dyDescent="0.3">
      <c r="A144" s="33">
        <f t="shared" si="16"/>
        <v>133</v>
      </c>
      <c r="B144" s="25">
        <f t="shared" si="23"/>
        <v>265.14</v>
      </c>
      <c r="C144" s="25">
        <f>IF(ISNA(A144),"",IF(E144=0,$C$3-SUM($C$12:C143),B144-D144))</f>
        <v>210.58999999999997</v>
      </c>
      <c r="D144" s="25">
        <f t="shared" si="17"/>
        <v>54.55</v>
      </c>
      <c r="E144" s="4">
        <f t="shared" si="18"/>
        <v>107</v>
      </c>
      <c r="F144" s="8">
        <f t="shared" si="19"/>
        <v>25399.52000000003</v>
      </c>
      <c r="G144" s="34">
        <f t="shared" si="20"/>
        <v>46709</v>
      </c>
      <c r="H144" s="26">
        <f t="shared" si="21"/>
        <v>-4.2000000000000002E-4</v>
      </c>
      <c r="I144" s="35">
        <f t="shared" si="22"/>
        <v>30</v>
      </c>
      <c r="J144" s="27"/>
      <c r="K144" s="14"/>
    </row>
    <row r="145" spans="1:11" ht="15" x14ac:dyDescent="0.3">
      <c r="A145" s="36">
        <f t="shared" si="16"/>
        <v>134</v>
      </c>
      <c r="B145" s="37">
        <f t="shared" si="23"/>
        <v>265.14</v>
      </c>
      <c r="C145" s="37">
        <f>IF(ISNA(A145),"",IF(E145=0,$C$3-SUM($C$12:C144),B145-D145))</f>
        <v>212.77999999999997</v>
      </c>
      <c r="D145" s="37">
        <f t="shared" si="17"/>
        <v>52.36</v>
      </c>
      <c r="E145" s="38">
        <f t="shared" si="18"/>
        <v>106</v>
      </c>
      <c r="F145" s="39">
        <f t="shared" si="19"/>
        <v>25186.740000000031</v>
      </c>
      <c r="G145" s="40">
        <f t="shared" si="20"/>
        <v>46739</v>
      </c>
      <c r="H145" s="26">
        <f t="shared" si="21"/>
        <v>-4.2000000000000002E-4</v>
      </c>
      <c r="I145" s="41">
        <f t="shared" si="22"/>
        <v>31</v>
      </c>
      <c r="J145" s="27"/>
      <c r="K145" s="14"/>
    </row>
    <row r="146" spans="1:11" ht="15" x14ac:dyDescent="0.3">
      <c r="A146" s="33">
        <f t="shared" si="16"/>
        <v>135</v>
      </c>
      <c r="B146" s="25">
        <f t="shared" si="23"/>
        <v>265.14</v>
      </c>
      <c r="C146" s="25">
        <f>IF(ISNA(A146),"",IF(E146=0,$C$3-SUM($C$12:C145),B146-D146))</f>
        <v>211.48999999999998</v>
      </c>
      <c r="D146" s="25">
        <f t="shared" si="17"/>
        <v>53.65</v>
      </c>
      <c r="E146" s="4">
        <f t="shared" si="18"/>
        <v>105</v>
      </c>
      <c r="F146" s="8">
        <f t="shared" si="19"/>
        <v>24975.250000000029</v>
      </c>
      <c r="G146" s="34">
        <f t="shared" si="20"/>
        <v>46770</v>
      </c>
      <c r="H146" s="26">
        <f t="shared" si="21"/>
        <v>-4.2000000000000002E-4</v>
      </c>
      <c r="I146" s="35">
        <f t="shared" si="22"/>
        <v>31</v>
      </c>
      <c r="J146" s="27"/>
      <c r="K146" s="14"/>
    </row>
    <row r="147" spans="1:11" ht="15" x14ac:dyDescent="0.3">
      <c r="A147" s="36">
        <f t="shared" si="16"/>
        <v>136</v>
      </c>
      <c r="B147" s="37">
        <f t="shared" si="23"/>
        <v>265.14</v>
      </c>
      <c r="C147" s="37">
        <f>IF(ISNA(A147),"",IF(E147=0,$C$3-SUM($C$12:C146),B147-D147))</f>
        <v>212.08999999999997</v>
      </c>
      <c r="D147" s="37">
        <f t="shared" si="17"/>
        <v>53.05</v>
      </c>
      <c r="E147" s="38">
        <f t="shared" si="18"/>
        <v>104</v>
      </c>
      <c r="F147" s="39">
        <f t="shared" si="19"/>
        <v>24763.160000000029</v>
      </c>
      <c r="G147" s="40">
        <f t="shared" si="20"/>
        <v>46801</v>
      </c>
      <c r="H147" s="26">
        <f t="shared" si="21"/>
        <v>-4.2000000000000002E-4</v>
      </c>
      <c r="I147" s="41">
        <f t="shared" si="22"/>
        <v>29</v>
      </c>
      <c r="J147" s="27"/>
      <c r="K147" s="14"/>
    </row>
    <row r="148" spans="1:11" ht="15" x14ac:dyDescent="0.3">
      <c r="A148" s="33">
        <f t="shared" si="16"/>
        <v>137</v>
      </c>
      <c r="B148" s="25">
        <f t="shared" si="23"/>
        <v>265.14</v>
      </c>
      <c r="C148" s="25">
        <f>IF(ISNA(A148),"",IF(E148=0,$C$3-SUM($C$12:C147),B148-D148))</f>
        <v>215.92999999999998</v>
      </c>
      <c r="D148" s="25">
        <f t="shared" si="17"/>
        <v>49.21</v>
      </c>
      <c r="E148" s="4">
        <f t="shared" si="18"/>
        <v>103</v>
      </c>
      <c r="F148" s="8">
        <f t="shared" si="19"/>
        <v>24547.230000000029</v>
      </c>
      <c r="G148" s="34">
        <f t="shared" si="20"/>
        <v>46830</v>
      </c>
      <c r="H148" s="26">
        <f t="shared" si="21"/>
        <v>-4.2000000000000002E-4</v>
      </c>
      <c r="I148" s="35">
        <f t="shared" si="22"/>
        <v>31</v>
      </c>
      <c r="J148" s="27"/>
      <c r="K148" s="14"/>
    </row>
    <row r="149" spans="1:11" ht="15" x14ac:dyDescent="0.3">
      <c r="A149" s="36">
        <f t="shared" si="16"/>
        <v>138</v>
      </c>
      <c r="B149" s="37">
        <f t="shared" si="23"/>
        <v>265.14</v>
      </c>
      <c r="C149" s="37">
        <f>IF(ISNA(A149),"",IF(E149=0,$C$3-SUM($C$12:C148),B149-D149))</f>
        <v>213</v>
      </c>
      <c r="D149" s="37">
        <f t="shared" si="17"/>
        <v>52.14</v>
      </c>
      <c r="E149" s="38">
        <f t="shared" si="18"/>
        <v>102</v>
      </c>
      <c r="F149" s="39">
        <f t="shared" si="19"/>
        <v>24334.230000000029</v>
      </c>
      <c r="G149" s="40">
        <f t="shared" si="20"/>
        <v>46861</v>
      </c>
      <c r="H149" s="26">
        <f t="shared" si="21"/>
        <v>-4.2000000000000002E-4</v>
      </c>
      <c r="I149" s="41">
        <f t="shared" si="22"/>
        <v>30</v>
      </c>
      <c r="J149" s="27"/>
      <c r="K149" s="14"/>
    </row>
    <row r="150" spans="1:11" ht="15" x14ac:dyDescent="0.3">
      <c r="A150" s="33">
        <f t="shared" si="16"/>
        <v>139</v>
      </c>
      <c r="B150" s="25">
        <f t="shared" si="23"/>
        <v>265.14</v>
      </c>
      <c r="C150" s="25">
        <f>IF(ISNA(A150),"",IF(E150=0,$C$3-SUM($C$12:C149),B150-D150))</f>
        <v>215.11999999999998</v>
      </c>
      <c r="D150" s="25">
        <f t="shared" si="17"/>
        <v>50.02</v>
      </c>
      <c r="E150" s="4">
        <f t="shared" si="18"/>
        <v>101</v>
      </c>
      <c r="F150" s="8">
        <f t="shared" si="19"/>
        <v>24119.11000000003</v>
      </c>
      <c r="G150" s="34">
        <f t="shared" si="20"/>
        <v>46891</v>
      </c>
      <c r="H150" s="26">
        <f t="shared" si="21"/>
        <v>-4.2000000000000002E-4</v>
      </c>
      <c r="I150" s="35">
        <f t="shared" si="22"/>
        <v>31</v>
      </c>
      <c r="J150" s="27"/>
      <c r="K150" s="14"/>
    </row>
    <row r="151" spans="1:11" ht="15" x14ac:dyDescent="0.3">
      <c r="A151" s="36">
        <f t="shared" si="16"/>
        <v>140</v>
      </c>
      <c r="B151" s="37">
        <f t="shared" si="23"/>
        <v>265.14</v>
      </c>
      <c r="C151" s="37">
        <f>IF(ISNA(A151),"",IF(E151=0,$C$3-SUM($C$12:C150),B151-D151))</f>
        <v>213.89999999999998</v>
      </c>
      <c r="D151" s="37">
        <f t="shared" si="17"/>
        <v>51.24</v>
      </c>
      <c r="E151" s="38">
        <f t="shared" si="18"/>
        <v>100</v>
      </c>
      <c r="F151" s="39">
        <f t="shared" si="19"/>
        <v>23905.210000000028</v>
      </c>
      <c r="G151" s="40">
        <f t="shared" si="20"/>
        <v>46922</v>
      </c>
      <c r="H151" s="26">
        <f t="shared" si="21"/>
        <v>-4.2000000000000002E-4</v>
      </c>
      <c r="I151" s="41">
        <f t="shared" si="22"/>
        <v>30</v>
      </c>
      <c r="J151" s="27"/>
      <c r="K151" s="14"/>
    </row>
    <row r="152" spans="1:11" ht="15" x14ac:dyDescent="0.3">
      <c r="A152" s="33">
        <f t="shared" si="16"/>
        <v>141</v>
      </c>
      <c r="B152" s="25">
        <f t="shared" si="23"/>
        <v>265.14</v>
      </c>
      <c r="C152" s="25">
        <f>IF(ISNA(A152),"",IF(E152=0,$C$3-SUM($C$12:C151),B152-D152))</f>
        <v>216</v>
      </c>
      <c r="D152" s="25">
        <f t="shared" si="17"/>
        <v>49.14</v>
      </c>
      <c r="E152" s="4">
        <f t="shared" si="18"/>
        <v>99</v>
      </c>
      <c r="F152" s="8">
        <f t="shared" si="19"/>
        <v>23689.210000000028</v>
      </c>
      <c r="G152" s="34">
        <f t="shared" si="20"/>
        <v>46952</v>
      </c>
      <c r="H152" s="26">
        <f t="shared" si="21"/>
        <v>-4.2000000000000002E-4</v>
      </c>
      <c r="I152" s="35">
        <f t="shared" si="22"/>
        <v>31</v>
      </c>
      <c r="J152" s="27"/>
      <c r="K152" s="14"/>
    </row>
    <row r="153" spans="1:11" ht="15" x14ac:dyDescent="0.3">
      <c r="A153" s="36">
        <f t="shared" si="16"/>
        <v>142</v>
      </c>
      <c r="B153" s="37">
        <f t="shared" si="23"/>
        <v>265.14</v>
      </c>
      <c r="C153" s="37">
        <f>IF(ISNA(A153),"",IF(E153=0,$C$3-SUM($C$12:C152),B153-D153))</f>
        <v>214.82</v>
      </c>
      <c r="D153" s="37">
        <f t="shared" si="17"/>
        <v>50.32</v>
      </c>
      <c r="E153" s="38">
        <f t="shared" si="18"/>
        <v>98</v>
      </c>
      <c r="F153" s="39">
        <f t="shared" si="19"/>
        <v>23474.390000000029</v>
      </c>
      <c r="G153" s="40">
        <f t="shared" si="20"/>
        <v>46983</v>
      </c>
      <c r="H153" s="26">
        <f t="shared" si="21"/>
        <v>-4.2000000000000002E-4</v>
      </c>
      <c r="I153" s="41">
        <f t="shared" si="22"/>
        <v>31</v>
      </c>
      <c r="J153" s="27"/>
      <c r="K153" s="14"/>
    </row>
    <row r="154" spans="1:11" ht="15" x14ac:dyDescent="0.3">
      <c r="A154" s="33">
        <f t="shared" si="16"/>
        <v>143</v>
      </c>
      <c r="B154" s="25">
        <f t="shared" si="23"/>
        <v>265.14</v>
      </c>
      <c r="C154" s="25">
        <f>IF(ISNA(A154),"",IF(E154=0,$C$3-SUM($C$12:C153),B154-D154))</f>
        <v>215.26999999999998</v>
      </c>
      <c r="D154" s="25">
        <f t="shared" si="17"/>
        <v>49.87</v>
      </c>
      <c r="E154" s="4">
        <f t="shared" si="18"/>
        <v>97</v>
      </c>
      <c r="F154" s="8">
        <f t="shared" si="19"/>
        <v>23259.120000000028</v>
      </c>
      <c r="G154" s="34">
        <f t="shared" si="20"/>
        <v>47014</v>
      </c>
      <c r="H154" s="26">
        <f t="shared" si="21"/>
        <v>-4.2000000000000002E-4</v>
      </c>
      <c r="I154" s="35">
        <f t="shared" si="22"/>
        <v>30</v>
      </c>
      <c r="J154" s="27"/>
      <c r="K154" s="14"/>
    </row>
    <row r="155" spans="1:11" ht="15" x14ac:dyDescent="0.3">
      <c r="A155" s="36">
        <f t="shared" si="16"/>
        <v>144</v>
      </c>
      <c r="B155" s="37">
        <f t="shared" si="23"/>
        <v>265.14</v>
      </c>
      <c r="C155" s="37">
        <f>IF(ISNA(A155),"",IF(E155=0,$C$3-SUM($C$12:C154),B155-D155))</f>
        <v>217.32999999999998</v>
      </c>
      <c r="D155" s="37">
        <f t="shared" si="17"/>
        <v>47.81</v>
      </c>
      <c r="E155" s="38">
        <f t="shared" si="18"/>
        <v>96</v>
      </c>
      <c r="F155" s="39">
        <f t="shared" si="19"/>
        <v>23041.790000000026</v>
      </c>
      <c r="G155" s="40">
        <f t="shared" si="20"/>
        <v>47044</v>
      </c>
      <c r="H155" s="26">
        <f t="shared" si="21"/>
        <v>-4.2000000000000002E-4</v>
      </c>
      <c r="I155" s="41">
        <f t="shared" si="22"/>
        <v>31</v>
      </c>
      <c r="J155" s="27"/>
      <c r="K155" s="14"/>
    </row>
    <row r="156" spans="1:11" ht="15" x14ac:dyDescent="0.3">
      <c r="A156" s="33">
        <f t="shared" si="16"/>
        <v>145</v>
      </c>
      <c r="B156" s="25">
        <f t="shared" si="23"/>
        <v>265.14</v>
      </c>
      <c r="C156" s="25">
        <f>IF(ISNA(A156),"",IF(E156=0,$C$3-SUM($C$12:C155),B156-D156))</f>
        <v>216.19</v>
      </c>
      <c r="D156" s="25">
        <f t="shared" si="17"/>
        <v>48.95</v>
      </c>
      <c r="E156" s="4">
        <f t="shared" si="18"/>
        <v>95</v>
      </c>
      <c r="F156" s="8">
        <f t="shared" si="19"/>
        <v>22825.600000000028</v>
      </c>
      <c r="G156" s="34">
        <f t="shared" si="20"/>
        <v>47075</v>
      </c>
      <c r="H156" s="26">
        <f t="shared" si="21"/>
        <v>-4.2000000000000002E-4</v>
      </c>
      <c r="I156" s="35">
        <f t="shared" si="22"/>
        <v>30</v>
      </c>
      <c r="J156" s="27"/>
      <c r="K156" s="14"/>
    </row>
    <row r="157" spans="1:11" ht="15" x14ac:dyDescent="0.3">
      <c r="A157" s="36">
        <f t="shared" si="16"/>
        <v>146</v>
      </c>
      <c r="B157" s="37">
        <f t="shared" si="23"/>
        <v>265.14</v>
      </c>
      <c r="C157" s="37">
        <f>IF(ISNA(A157),"",IF(E157=0,$C$3-SUM($C$12:C156),B157-D157))</f>
        <v>218.21999999999997</v>
      </c>
      <c r="D157" s="37">
        <f t="shared" si="17"/>
        <v>46.92</v>
      </c>
      <c r="E157" s="38">
        <f t="shared" si="18"/>
        <v>94</v>
      </c>
      <c r="F157" s="39">
        <f t="shared" si="19"/>
        <v>22607.380000000026</v>
      </c>
      <c r="G157" s="40">
        <f t="shared" si="20"/>
        <v>47105</v>
      </c>
      <c r="H157" s="26">
        <f t="shared" si="21"/>
        <v>-4.2000000000000002E-4</v>
      </c>
      <c r="I157" s="41">
        <f t="shared" si="22"/>
        <v>31</v>
      </c>
      <c r="J157" s="27"/>
      <c r="K157" s="14"/>
    </row>
    <row r="158" spans="1:11" ht="15" x14ac:dyDescent="0.3">
      <c r="A158" s="33">
        <f t="shared" si="16"/>
        <v>147</v>
      </c>
      <c r="B158" s="25">
        <f t="shared" si="23"/>
        <v>265.14</v>
      </c>
      <c r="C158" s="25">
        <f>IF(ISNA(A158),"",IF(E158=0,$C$3-SUM($C$12:C157),B158-D158))</f>
        <v>217.11999999999998</v>
      </c>
      <c r="D158" s="25">
        <f t="shared" si="17"/>
        <v>48.02</v>
      </c>
      <c r="E158" s="4">
        <f t="shared" si="18"/>
        <v>93</v>
      </c>
      <c r="F158" s="8">
        <f t="shared" si="19"/>
        <v>22390.260000000028</v>
      </c>
      <c r="G158" s="34">
        <f t="shared" si="20"/>
        <v>47136</v>
      </c>
      <c r="H158" s="26">
        <f t="shared" si="21"/>
        <v>-4.2000000000000002E-4</v>
      </c>
      <c r="I158" s="35">
        <f t="shared" si="22"/>
        <v>31</v>
      </c>
      <c r="J158" s="27"/>
      <c r="K158" s="14"/>
    </row>
    <row r="159" spans="1:11" ht="15" x14ac:dyDescent="0.3">
      <c r="A159" s="36">
        <f t="shared" si="16"/>
        <v>148</v>
      </c>
      <c r="B159" s="37">
        <f t="shared" si="23"/>
        <v>265.14</v>
      </c>
      <c r="C159" s="37">
        <f>IF(ISNA(A159),"",IF(E159=0,$C$3-SUM($C$12:C158),B159-D159))</f>
        <v>217.45</v>
      </c>
      <c r="D159" s="37">
        <f t="shared" si="17"/>
        <v>47.69</v>
      </c>
      <c r="E159" s="38">
        <f t="shared" si="18"/>
        <v>92</v>
      </c>
      <c r="F159" s="39">
        <f t="shared" si="19"/>
        <v>22172.810000000027</v>
      </c>
      <c r="G159" s="40">
        <f t="shared" si="20"/>
        <v>47167</v>
      </c>
      <c r="H159" s="26">
        <f t="shared" si="21"/>
        <v>-4.2000000000000002E-4</v>
      </c>
      <c r="I159" s="41">
        <f t="shared" si="22"/>
        <v>28</v>
      </c>
      <c r="J159" s="27"/>
      <c r="K159" s="14"/>
    </row>
    <row r="160" spans="1:11" ht="15" x14ac:dyDescent="0.3">
      <c r="A160" s="33">
        <f t="shared" si="16"/>
        <v>149</v>
      </c>
      <c r="B160" s="25">
        <f t="shared" si="23"/>
        <v>265.14</v>
      </c>
      <c r="C160" s="25">
        <f>IF(ISNA(A160),"",IF(E160=0,$C$3-SUM($C$12:C159),B160-D160))</f>
        <v>222.48</v>
      </c>
      <c r="D160" s="25">
        <f t="shared" si="17"/>
        <v>42.66</v>
      </c>
      <c r="E160" s="4">
        <f t="shared" si="18"/>
        <v>91</v>
      </c>
      <c r="F160" s="8">
        <f t="shared" si="19"/>
        <v>21950.330000000027</v>
      </c>
      <c r="G160" s="34">
        <f t="shared" si="20"/>
        <v>47195</v>
      </c>
      <c r="H160" s="26">
        <f t="shared" si="21"/>
        <v>-4.2000000000000002E-4</v>
      </c>
      <c r="I160" s="35">
        <f t="shared" si="22"/>
        <v>31</v>
      </c>
      <c r="J160" s="27"/>
      <c r="K160" s="14"/>
    </row>
    <row r="161" spans="1:11" ht="15" x14ac:dyDescent="0.3">
      <c r="A161" s="36">
        <f t="shared" si="16"/>
        <v>150</v>
      </c>
      <c r="B161" s="37">
        <f t="shared" si="23"/>
        <v>265.14</v>
      </c>
      <c r="C161" s="37">
        <f>IF(ISNA(A161),"",IF(E161=0,$C$3-SUM($C$12:C160),B161-D161))</f>
        <v>218.38</v>
      </c>
      <c r="D161" s="37">
        <f t="shared" si="17"/>
        <v>46.76</v>
      </c>
      <c r="E161" s="38">
        <f t="shared" si="18"/>
        <v>90</v>
      </c>
      <c r="F161" s="39">
        <f t="shared" si="19"/>
        <v>21731.950000000026</v>
      </c>
      <c r="G161" s="40">
        <f t="shared" si="20"/>
        <v>47226</v>
      </c>
      <c r="H161" s="26">
        <f t="shared" si="21"/>
        <v>-4.2000000000000002E-4</v>
      </c>
      <c r="I161" s="41">
        <f t="shared" si="22"/>
        <v>30</v>
      </c>
      <c r="J161" s="27"/>
      <c r="K161" s="14"/>
    </row>
    <row r="162" spans="1:11" ht="15" x14ac:dyDescent="0.3">
      <c r="A162" s="33">
        <f t="shared" si="16"/>
        <v>151</v>
      </c>
      <c r="B162" s="25">
        <f t="shared" si="23"/>
        <v>265.14</v>
      </c>
      <c r="C162" s="25">
        <f>IF(ISNA(A162),"",IF(E162=0,$C$3-SUM($C$12:C161),B162-D162))</f>
        <v>220.33999999999997</v>
      </c>
      <c r="D162" s="25">
        <f t="shared" si="17"/>
        <v>44.8</v>
      </c>
      <c r="E162" s="4">
        <f t="shared" si="18"/>
        <v>89</v>
      </c>
      <c r="F162" s="8">
        <f t="shared" si="19"/>
        <v>21511.610000000026</v>
      </c>
      <c r="G162" s="34">
        <f t="shared" si="20"/>
        <v>47256</v>
      </c>
      <c r="H162" s="26">
        <f t="shared" si="21"/>
        <v>-4.2000000000000002E-4</v>
      </c>
      <c r="I162" s="35">
        <f t="shared" si="22"/>
        <v>31</v>
      </c>
      <c r="J162" s="27"/>
      <c r="K162" s="14"/>
    </row>
    <row r="163" spans="1:11" ht="15" x14ac:dyDescent="0.3">
      <c r="A163" s="36">
        <f t="shared" si="16"/>
        <v>152</v>
      </c>
      <c r="B163" s="37">
        <f t="shared" si="23"/>
        <v>265.14</v>
      </c>
      <c r="C163" s="37">
        <f>IF(ISNA(A163),"",IF(E163=0,$C$3-SUM($C$12:C162),B163-D163))</f>
        <v>219.32</v>
      </c>
      <c r="D163" s="37">
        <f t="shared" si="17"/>
        <v>45.82</v>
      </c>
      <c r="E163" s="38">
        <f t="shared" si="18"/>
        <v>88</v>
      </c>
      <c r="F163" s="39">
        <f t="shared" si="19"/>
        <v>21292.290000000026</v>
      </c>
      <c r="G163" s="40">
        <f t="shared" si="20"/>
        <v>47287</v>
      </c>
      <c r="H163" s="26">
        <f t="shared" si="21"/>
        <v>-4.2000000000000002E-4</v>
      </c>
      <c r="I163" s="41">
        <f t="shared" si="22"/>
        <v>30</v>
      </c>
      <c r="J163" s="27"/>
      <c r="K163" s="14"/>
    </row>
    <row r="164" spans="1:11" ht="15" x14ac:dyDescent="0.3">
      <c r="A164" s="33">
        <f t="shared" si="16"/>
        <v>153</v>
      </c>
      <c r="B164" s="25">
        <f t="shared" si="23"/>
        <v>265.14</v>
      </c>
      <c r="C164" s="25">
        <f>IF(ISNA(A164),"",IF(E164=0,$C$3-SUM($C$12:C163),B164-D164))</f>
        <v>221.25</v>
      </c>
      <c r="D164" s="25">
        <f t="shared" si="17"/>
        <v>43.89</v>
      </c>
      <c r="E164" s="4">
        <f t="shared" si="18"/>
        <v>87</v>
      </c>
      <c r="F164" s="8">
        <f t="shared" si="19"/>
        <v>21071.040000000026</v>
      </c>
      <c r="G164" s="34">
        <f t="shared" si="20"/>
        <v>47317</v>
      </c>
      <c r="H164" s="26">
        <f t="shared" si="21"/>
        <v>-4.2000000000000002E-4</v>
      </c>
      <c r="I164" s="35">
        <f t="shared" si="22"/>
        <v>31</v>
      </c>
      <c r="J164" s="27"/>
      <c r="K164" s="14"/>
    </row>
    <row r="165" spans="1:11" ht="15" x14ac:dyDescent="0.3">
      <c r="A165" s="36">
        <f t="shared" si="16"/>
        <v>154</v>
      </c>
      <c r="B165" s="37">
        <f t="shared" si="23"/>
        <v>265.14</v>
      </c>
      <c r="C165" s="37">
        <f>IF(ISNA(A165),"",IF(E165=0,$C$3-SUM($C$12:C164),B165-D165))</f>
        <v>220.26</v>
      </c>
      <c r="D165" s="37">
        <f t="shared" si="17"/>
        <v>44.88</v>
      </c>
      <c r="E165" s="38">
        <f t="shared" si="18"/>
        <v>86</v>
      </c>
      <c r="F165" s="39">
        <f t="shared" si="19"/>
        <v>20850.780000000028</v>
      </c>
      <c r="G165" s="40">
        <f t="shared" si="20"/>
        <v>47348</v>
      </c>
      <c r="H165" s="26">
        <f t="shared" si="21"/>
        <v>-4.2000000000000002E-4</v>
      </c>
      <c r="I165" s="41">
        <f t="shared" si="22"/>
        <v>31</v>
      </c>
      <c r="J165" s="27"/>
      <c r="K165" s="14"/>
    </row>
    <row r="166" spans="1:11" ht="15" x14ac:dyDescent="0.3">
      <c r="A166" s="33">
        <f t="shared" si="16"/>
        <v>155</v>
      </c>
      <c r="B166" s="25">
        <f t="shared" si="23"/>
        <v>265.14</v>
      </c>
      <c r="C166" s="25">
        <f>IF(ISNA(A166),"",IF(E166=0,$C$3-SUM($C$12:C165),B166-D166))</f>
        <v>220.73</v>
      </c>
      <c r="D166" s="25">
        <f t="shared" si="17"/>
        <v>44.41</v>
      </c>
      <c r="E166" s="4">
        <f t="shared" si="18"/>
        <v>85</v>
      </c>
      <c r="F166" s="8">
        <f t="shared" si="19"/>
        <v>20630.050000000028</v>
      </c>
      <c r="G166" s="34">
        <f t="shared" si="20"/>
        <v>47379</v>
      </c>
      <c r="H166" s="26">
        <f t="shared" si="21"/>
        <v>-4.2000000000000002E-4</v>
      </c>
      <c r="I166" s="35">
        <f t="shared" si="22"/>
        <v>30</v>
      </c>
      <c r="J166" s="27"/>
      <c r="K166" s="14"/>
    </row>
    <row r="167" spans="1:11" ht="15" x14ac:dyDescent="0.3">
      <c r="A167" s="36">
        <f t="shared" si="16"/>
        <v>156</v>
      </c>
      <c r="B167" s="37">
        <f t="shared" si="23"/>
        <v>265.14</v>
      </c>
      <c r="C167" s="37">
        <f>IF(ISNA(A167),"",IF(E167=0,$C$3-SUM($C$12:C166),B167-D167))</f>
        <v>222.60999999999999</v>
      </c>
      <c r="D167" s="37">
        <f t="shared" si="17"/>
        <v>42.53</v>
      </c>
      <c r="E167" s="38">
        <f t="shared" si="18"/>
        <v>84</v>
      </c>
      <c r="F167" s="39">
        <f t="shared" si="19"/>
        <v>20407.440000000028</v>
      </c>
      <c r="G167" s="40">
        <f t="shared" si="20"/>
        <v>47409</v>
      </c>
      <c r="H167" s="26">
        <f t="shared" si="21"/>
        <v>-4.2000000000000002E-4</v>
      </c>
      <c r="I167" s="41">
        <f t="shared" si="22"/>
        <v>31</v>
      </c>
      <c r="J167" s="27"/>
      <c r="K167" s="14"/>
    </row>
    <row r="168" spans="1:11" ht="15" x14ac:dyDescent="0.3">
      <c r="A168" s="33">
        <f t="shared" si="16"/>
        <v>157</v>
      </c>
      <c r="B168" s="25">
        <f t="shared" si="23"/>
        <v>265.14</v>
      </c>
      <c r="C168" s="25">
        <f>IF(ISNA(A168),"",IF(E168=0,$C$3-SUM($C$12:C167),B168-D168))</f>
        <v>221.67</v>
      </c>
      <c r="D168" s="25">
        <f t="shared" si="17"/>
        <v>43.47</v>
      </c>
      <c r="E168" s="4">
        <f t="shared" si="18"/>
        <v>83</v>
      </c>
      <c r="F168" s="8">
        <f t="shared" si="19"/>
        <v>20185.77000000003</v>
      </c>
      <c r="G168" s="34">
        <f t="shared" si="20"/>
        <v>47440</v>
      </c>
      <c r="H168" s="26">
        <f t="shared" si="21"/>
        <v>-4.2000000000000002E-4</v>
      </c>
      <c r="I168" s="35">
        <f t="shared" si="22"/>
        <v>30</v>
      </c>
      <c r="J168" s="27"/>
      <c r="K168" s="14"/>
    </row>
    <row r="169" spans="1:11" ht="15" x14ac:dyDescent="0.3">
      <c r="A169" s="36">
        <f t="shared" si="16"/>
        <v>158</v>
      </c>
      <c r="B169" s="37">
        <f t="shared" si="23"/>
        <v>265.14</v>
      </c>
      <c r="C169" s="37">
        <f>IF(ISNA(A169),"",IF(E169=0,$C$3-SUM($C$12:C168),B169-D169))</f>
        <v>223.52999999999997</v>
      </c>
      <c r="D169" s="37">
        <f t="shared" si="17"/>
        <v>41.61</v>
      </c>
      <c r="E169" s="38">
        <f t="shared" si="18"/>
        <v>82</v>
      </c>
      <c r="F169" s="39">
        <f t="shared" si="19"/>
        <v>19962.240000000031</v>
      </c>
      <c r="G169" s="40">
        <f t="shared" si="20"/>
        <v>47470</v>
      </c>
      <c r="H169" s="26">
        <f t="shared" si="21"/>
        <v>-4.2000000000000002E-4</v>
      </c>
      <c r="I169" s="41">
        <f t="shared" si="22"/>
        <v>31</v>
      </c>
      <c r="J169" s="27"/>
      <c r="K169" s="14"/>
    </row>
    <row r="170" spans="1:11" ht="15" x14ac:dyDescent="0.3">
      <c r="A170" s="33">
        <f t="shared" si="16"/>
        <v>159</v>
      </c>
      <c r="B170" s="25">
        <f t="shared" si="23"/>
        <v>265.14</v>
      </c>
      <c r="C170" s="25">
        <f>IF(ISNA(A170),"",IF(E170=0,$C$3-SUM($C$12:C169),B170-D170))</f>
        <v>222.61999999999998</v>
      </c>
      <c r="D170" s="25">
        <f t="shared" si="17"/>
        <v>42.52</v>
      </c>
      <c r="E170" s="4">
        <f t="shared" si="18"/>
        <v>81</v>
      </c>
      <c r="F170" s="8">
        <f t="shared" si="19"/>
        <v>19739.620000000032</v>
      </c>
      <c r="G170" s="34">
        <f t="shared" si="20"/>
        <v>47501</v>
      </c>
      <c r="H170" s="26">
        <f t="shared" si="21"/>
        <v>-4.2000000000000002E-4</v>
      </c>
      <c r="I170" s="35">
        <f t="shared" si="22"/>
        <v>31</v>
      </c>
      <c r="J170" s="27"/>
      <c r="K170" s="14"/>
    </row>
    <row r="171" spans="1:11" ht="15" x14ac:dyDescent="0.3">
      <c r="A171" s="36">
        <f t="shared" si="16"/>
        <v>160</v>
      </c>
      <c r="B171" s="37">
        <f t="shared" si="23"/>
        <v>265.14</v>
      </c>
      <c r="C171" s="37">
        <f>IF(ISNA(A171),"",IF(E171=0,$C$3-SUM($C$12:C170),B171-D171))</f>
        <v>223.08999999999997</v>
      </c>
      <c r="D171" s="37">
        <f t="shared" si="17"/>
        <v>42.05</v>
      </c>
      <c r="E171" s="38">
        <f t="shared" si="18"/>
        <v>80</v>
      </c>
      <c r="F171" s="39">
        <f t="shared" si="19"/>
        <v>19516.530000000032</v>
      </c>
      <c r="G171" s="40">
        <f t="shared" si="20"/>
        <v>47532</v>
      </c>
      <c r="H171" s="26">
        <f t="shared" si="21"/>
        <v>-4.2000000000000002E-4</v>
      </c>
      <c r="I171" s="41">
        <f t="shared" si="22"/>
        <v>28</v>
      </c>
      <c r="J171" s="27"/>
      <c r="K171" s="14"/>
    </row>
    <row r="172" spans="1:11" ht="15" x14ac:dyDescent="0.3">
      <c r="A172" s="33">
        <f t="shared" si="16"/>
        <v>161</v>
      </c>
      <c r="B172" s="25">
        <f t="shared" si="23"/>
        <v>265.14</v>
      </c>
      <c r="C172" s="25">
        <f>IF(ISNA(A172),"",IF(E172=0,$C$3-SUM($C$12:C171),B172-D172))</f>
        <v>227.58999999999997</v>
      </c>
      <c r="D172" s="25">
        <f t="shared" si="17"/>
        <v>37.549999999999997</v>
      </c>
      <c r="E172" s="4">
        <f t="shared" si="18"/>
        <v>79</v>
      </c>
      <c r="F172" s="8">
        <f t="shared" si="19"/>
        <v>19288.940000000031</v>
      </c>
      <c r="G172" s="34">
        <f t="shared" si="20"/>
        <v>47560</v>
      </c>
      <c r="H172" s="26">
        <f t="shared" si="21"/>
        <v>-4.2000000000000002E-4</v>
      </c>
      <c r="I172" s="35">
        <f t="shared" si="22"/>
        <v>31</v>
      </c>
      <c r="J172" s="27"/>
      <c r="K172" s="14"/>
    </row>
    <row r="173" spans="1:11" ht="15" x14ac:dyDescent="0.3">
      <c r="A173" s="36">
        <f t="shared" si="16"/>
        <v>162</v>
      </c>
      <c r="B173" s="37">
        <f t="shared" si="23"/>
        <v>265.14</v>
      </c>
      <c r="C173" s="37">
        <f>IF(ISNA(A173),"",IF(E173=0,$C$3-SUM($C$12:C172),B173-D173))</f>
        <v>224.04999999999998</v>
      </c>
      <c r="D173" s="37">
        <f t="shared" si="17"/>
        <v>41.09</v>
      </c>
      <c r="E173" s="38">
        <f t="shared" si="18"/>
        <v>78</v>
      </c>
      <c r="F173" s="39">
        <f t="shared" si="19"/>
        <v>19064.890000000032</v>
      </c>
      <c r="G173" s="40">
        <f t="shared" si="20"/>
        <v>47591</v>
      </c>
      <c r="H173" s="26">
        <f t="shared" si="21"/>
        <v>-4.2000000000000002E-4</v>
      </c>
      <c r="I173" s="41">
        <f t="shared" si="22"/>
        <v>30</v>
      </c>
      <c r="J173" s="27"/>
      <c r="K173" s="14"/>
    </row>
    <row r="174" spans="1:11" ht="15" x14ac:dyDescent="0.3">
      <c r="A174" s="33">
        <f t="shared" si="16"/>
        <v>163</v>
      </c>
      <c r="B174" s="25">
        <f t="shared" si="23"/>
        <v>265.14</v>
      </c>
      <c r="C174" s="25">
        <f>IF(ISNA(A174),"",IF(E174=0,$C$3-SUM($C$12:C173),B174-D174))</f>
        <v>225.83999999999997</v>
      </c>
      <c r="D174" s="25">
        <f t="shared" si="17"/>
        <v>39.299999999999997</v>
      </c>
      <c r="E174" s="4">
        <f t="shared" si="18"/>
        <v>77</v>
      </c>
      <c r="F174" s="8">
        <f t="shared" si="19"/>
        <v>18839.050000000032</v>
      </c>
      <c r="G174" s="34">
        <f t="shared" si="20"/>
        <v>47621</v>
      </c>
      <c r="H174" s="26">
        <f t="shared" si="21"/>
        <v>-4.2000000000000002E-4</v>
      </c>
      <c r="I174" s="35">
        <f t="shared" si="22"/>
        <v>31</v>
      </c>
      <c r="J174" s="27"/>
      <c r="K174" s="14"/>
    </row>
    <row r="175" spans="1:11" ht="15" x14ac:dyDescent="0.3">
      <c r="A175" s="36">
        <f t="shared" si="16"/>
        <v>164</v>
      </c>
      <c r="B175" s="37">
        <f t="shared" si="23"/>
        <v>265.14</v>
      </c>
      <c r="C175" s="37">
        <f>IF(ISNA(A175),"",IF(E175=0,$C$3-SUM($C$12:C174),B175-D175))</f>
        <v>225.01</v>
      </c>
      <c r="D175" s="37">
        <f t="shared" si="17"/>
        <v>40.130000000000003</v>
      </c>
      <c r="E175" s="38">
        <f t="shared" si="18"/>
        <v>76</v>
      </c>
      <c r="F175" s="39">
        <f t="shared" si="19"/>
        <v>18614.040000000034</v>
      </c>
      <c r="G175" s="40">
        <f t="shared" si="20"/>
        <v>47652</v>
      </c>
      <c r="H175" s="26">
        <f t="shared" si="21"/>
        <v>-4.2000000000000002E-4</v>
      </c>
      <c r="I175" s="41">
        <f t="shared" si="22"/>
        <v>30</v>
      </c>
      <c r="J175" s="27"/>
      <c r="K175" s="14"/>
    </row>
    <row r="176" spans="1:11" ht="15" x14ac:dyDescent="0.3">
      <c r="A176" s="33">
        <f t="shared" si="16"/>
        <v>165</v>
      </c>
      <c r="B176" s="25">
        <f t="shared" si="23"/>
        <v>265.14</v>
      </c>
      <c r="C176" s="25">
        <f>IF(ISNA(A176),"",IF(E176=0,$C$3-SUM($C$12:C175),B176-D176))</f>
        <v>226.76999999999998</v>
      </c>
      <c r="D176" s="25">
        <f t="shared" si="17"/>
        <v>38.369999999999997</v>
      </c>
      <c r="E176" s="4">
        <f t="shared" si="18"/>
        <v>75</v>
      </c>
      <c r="F176" s="8">
        <f t="shared" si="19"/>
        <v>18387.270000000033</v>
      </c>
      <c r="G176" s="34">
        <f t="shared" si="20"/>
        <v>47682</v>
      </c>
      <c r="H176" s="26">
        <f t="shared" si="21"/>
        <v>-4.2000000000000002E-4</v>
      </c>
      <c r="I176" s="35">
        <f t="shared" si="22"/>
        <v>31</v>
      </c>
      <c r="J176" s="27"/>
      <c r="K176" s="14"/>
    </row>
    <row r="177" spans="1:11" ht="15" x14ac:dyDescent="0.3">
      <c r="A177" s="36">
        <f t="shared" si="16"/>
        <v>166</v>
      </c>
      <c r="B177" s="37">
        <f t="shared" si="23"/>
        <v>265.14</v>
      </c>
      <c r="C177" s="37">
        <f>IF(ISNA(A177),"",IF(E177=0,$C$3-SUM($C$12:C176),B177-D177))</f>
        <v>225.96999999999997</v>
      </c>
      <c r="D177" s="37">
        <f t="shared" si="17"/>
        <v>39.17</v>
      </c>
      <c r="E177" s="38">
        <f t="shared" si="18"/>
        <v>74</v>
      </c>
      <c r="F177" s="39">
        <f t="shared" si="19"/>
        <v>18161.300000000032</v>
      </c>
      <c r="G177" s="40">
        <f t="shared" si="20"/>
        <v>47713</v>
      </c>
      <c r="H177" s="26">
        <f t="shared" si="21"/>
        <v>-4.2000000000000002E-4</v>
      </c>
      <c r="I177" s="41">
        <f t="shared" si="22"/>
        <v>31</v>
      </c>
      <c r="J177" s="27"/>
      <c r="K177" s="14"/>
    </row>
    <row r="178" spans="1:11" ht="15" x14ac:dyDescent="0.3">
      <c r="A178" s="33">
        <f t="shared" si="16"/>
        <v>167</v>
      </c>
      <c r="B178" s="25">
        <f t="shared" si="23"/>
        <v>265.14</v>
      </c>
      <c r="C178" s="25">
        <f>IF(ISNA(A178),"",IF(E178=0,$C$3-SUM($C$12:C177),B178-D178))</f>
        <v>226.45</v>
      </c>
      <c r="D178" s="25">
        <f t="shared" si="17"/>
        <v>38.69</v>
      </c>
      <c r="E178" s="4">
        <f t="shared" si="18"/>
        <v>73</v>
      </c>
      <c r="F178" s="8">
        <f t="shared" si="19"/>
        <v>17934.850000000031</v>
      </c>
      <c r="G178" s="34">
        <f t="shared" si="20"/>
        <v>47744</v>
      </c>
      <c r="H178" s="26">
        <f t="shared" si="21"/>
        <v>-4.2000000000000002E-4</v>
      </c>
      <c r="I178" s="35">
        <f t="shared" si="22"/>
        <v>30</v>
      </c>
      <c r="J178" s="27"/>
      <c r="K178" s="14"/>
    </row>
    <row r="179" spans="1:11" ht="15" x14ac:dyDescent="0.3">
      <c r="A179" s="36">
        <f t="shared" si="16"/>
        <v>168</v>
      </c>
      <c r="B179" s="37">
        <f t="shared" si="23"/>
        <v>265.14</v>
      </c>
      <c r="C179" s="37">
        <f>IF(ISNA(A179),"",IF(E179=0,$C$3-SUM($C$12:C178),B179-D179))</f>
        <v>228.17</v>
      </c>
      <c r="D179" s="37">
        <f t="shared" si="17"/>
        <v>36.97</v>
      </c>
      <c r="E179" s="38">
        <f t="shared" si="18"/>
        <v>72</v>
      </c>
      <c r="F179" s="39">
        <f t="shared" si="19"/>
        <v>17706.680000000033</v>
      </c>
      <c r="G179" s="40">
        <f t="shared" si="20"/>
        <v>47774</v>
      </c>
      <c r="H179" s="26">
        <f t="shared" si="21"/>
        <v>-4.2000000000000002E-4</v>
      </c>
      <c r="I179" s="41">
        <f t="shared" si="22"/>
        <v>31</v>
      </c>
      <c r="J179" s="27"/>
      <c r="K179" s="14"/>
    </row>
    <row r="180" spans="1:11" ht="15" x14ac:dyDescent="0.3">
      <c r="A180" s="33">
        <f t="shared" si="16"/>
        <v>169</v>
      </c>
      <c r="B180" s="25">
        <f t="shared" si="23"/>
        <v>265.14</v>
      </c>
      <c r="C180" s="25">
        <f>IF(ISNA(A180),"",IF(E180=0,$C$3-SUM($C$12:C179),B180-D180))</f>
        <v>227.42</v>
      </c>
      <c r="D180" s="25">
        <f t="shared" si="17"/>
        <v>37.72</v>
      </c>
      <c r="E180" s="4">
        <f t="shared" si="18"/>
        <v>71</v>
      </c>
      <c r="F180" s="8">
        <f t="shared" si="19"/>
        <v>17479.260000000035</v>
      </c>
      <c r="G180" s="34">
        <f t="shared" si="20"/>
        <v>47805</v>
      </c>
      <c r="H180" s="26">
        <f t="shared" si="21"/>
        <v>-4.2000000000000002E-4</v>
      </c>
      <c r="I180" s="35">
        <f t="shared" si="22"/>
        <v>30</v>
      </c>
      <c r="J180" s="27"/>
      <c r="K180" s="14"/>
    </row>
    <row r="181" spans="1:11" ht="15" x14ac:dyDescent="0.3">
      <c r="A181" s="36">
        <f t="shared" si="16"/>
        <v>170</v>
      </c>
      <c r="B181" s="37">
        <f t="shared" si="23"/>
        <v>265.14</v>
      </c>
      <c r="C181" s="37">
        <f>IF(ISNA(A181),"",IF(E181=0,$C$3-SUM($C$12:C180),B181-D181))</f>
        <v>229.10999999999999</v>
      </c>
      <c r="D181" s="37">
        <f t="shared" si="17"/>
        <v>36.03</v>
      </c>
      <c r="E181" s="38">
        <f t="shared" si="18"/>
        <v>70</v>
      </c>
      <c r="F181" s="39">
        <f t="shared" si="19"/>
        <v>17250.150000000034</v>
      </c>
      <c r="G181" s="40">
        <f t="shared" si="20"/>
        <v>47835</v>
      </c>
      <c r="H181" s="26">
        <f t="shared" si="21"/>
        <v>-4.2000000000000002E-4</v>
      </c>
      <c r="I181" s="41">
        <f t="shared" si="22"/>
        <v>31</v>
      </c>
      <c r="J181" s="27"/>
      <c r="K181" s="14"/>
    </row>
    <row r="182" spans="1:11" ht="15" x14ac:dyDescent="0.3">
      <c r="A182" s="33">
        <f t="shared" si="16"/>
        <v>171</v>
      </c>
      <c r="B182" s="25">
        <f t="shared" si="23"/>
        <v>265.14</v>
      </c>
      <c r="C182" s="25">
        <f>IF(ISNA(A182),"",IF(E182=0,$C$3-SUM($C$12:C181),B182-D182))</f>
        <v>228.39999999999998</v>
      </c>
      <c r="D182" s="25">
        <f t="shared" si="17"/>
        <v>36.74</v>
      </c>
      <c r="E182" s="4">
        <f t="shared" si="18"/>
        <v>69</v>
      </c>
      <c r="F182" s="8">
        <f t="shared" si="19"/>
        <v>17021.750000000033</v>
      </c>
      <c r="G182" s="34">
        <f t="shared" si="20"/>
        <v>47866</v>
      </c>
      <c r="H182" s="26">
        <f t="shared" si="21"/>
        <v>-4.2000000000000002E-4</v>
      </c>
      <c r="I182" s="35">
        <f t="shared" si="22"/>
        <v>31</v>
      </c>
      <c r="J182" s="27"/>
      <c r="K182" s="14"/>
    </row>
    <row r="183" spans="1:11" ht="15" x14ac:dyDescent="0.3">
      <c r="A183" s="36">
        <f t="shared" si="16"/>
        <v>172</v>
      </c>
      <c r="B183" s="37">
        <f t="shared" si="23"/>
        <v>265.14</v>
      </c>
      <c r="C183" s="37">
        <f>IF(ISNA(A183),"",IF(E183=0,$C$3-SUM($C$12:C182),B183-D183))</f>
        <v>228.88</v>
      </c>
      <c r="D183" s="37">
        <f t="shared" si="17"/>
        <v>36.26</v>
      </c>
      <c r="E183" s="38">
        <f t="shared" si="18"/>
        <v>68</v>
      </c>
      <c r="F183" s="39">
        <f t="shared" si="19"/>
        <v>16792.870000000032</v>
      </c>
      <c r="G183" s="40">
        <f t="shared" si="20"/>
        <v>47897</v>
      </c>
      <c r="H183" s="26">
        <f t="shared" si="21"/>
        <v>-4.2000000000000002E-4</v>
      </c>
      <c r="I183" s="41">
        <f t="shared" si="22"/>
        <v>28</v>
      </c>
      <c r="J183" s="27"/>
      <c r="K183" s="14"/>
    </row>
    <row r="184" spans="1:11" ht="15" x14ac:dyDescent="0.3">
      <c r="A184" s="33">
        <f t="shared" si="16"/>
        <v>173</v>
      </c>
      <c r="B184" s="25">
        <f t="shared" si="23"/>
        <v>265.14</v>
      </c>
      <c r="C184" s="25">
        <f>IF(ISNA(A184),"",IF(E184=0,$C$3-SUM($C$12:C183),B184-D184))</f>
        <v>232.82999999999998</v>
      </c>
      <c r="D184" s="25">
        <f t="shared" si="17"/>
        <v>32.31</v>
      </c>
      <c r="E184" s="4">
        <f t="shared" si="18"/>
        <v>67</v>
      </c>
      <c r="F184" s="8">
        <f t="shared" si="19"/>
        <v>16560.04000000003</v>
      </c>
      <c r="G184" s="34">
        <f t="shared" si="20"/>
        <v>47925</v>
      </c>
      <c r="H184" s="26">
        <f t="shared" si="21"/>
        <v>-4.2000000000000002E-4</v>
      </c>
      <c r="I184" s="35">
        <f t="shared" si="22"/>
        <v>31</v>
      </c>
      <c r="J184" s="27"/>
      <c r="K184" s="14"/>
    </row>
    <row r="185" spans="1:11" ht="15" x14ac:dyDescent="0.3">
      <c r="A185" s="36">
        <f t="shared" si="16"/>
        <v>174</v>
      </c>
      <c r="B185" s="37">
        <f t="shared" si="23"/>
        <v>265.14</v>
      </c>
      <c r="C185" s="37">
        <f>IF(ISNA(A185),"",IF(E185=0,$C$3-SUM($C$12:C184),B185-D185))</f>
        <v>229.86999999999998</v>
      </c>
      <c r="D185" s="37">
        <f t="shared" si="17"/>
        <v>35.270000000000003</v>
      </c>
      <c r="E185" s="38">
        <f t="shared" si="18"/>
        <v>66</v>
      </c>
      <c r="F185" s="39">
        <f t="shared" si="19"/>
        <v>16330.170000000029</v>
      </c>
      <c r="G185" s="40">
        <f t="shared" si="20"/>
        <v>47956</v>
      </c>
      <c r="H185" s="26">
        <f t="shared" si="21"/>
        <v>-4.2000000000000002E-4</v>
      </c>
      <c r="I185" s="41">
        <f t="shared" si="22"/>
        <v>30</v>
      </c>
      <c r="J185" s="27"/>
      <c r="K185" s="14"/>
    </row>
    <row r="186" spans="1:11" ht="15" x14ac:dyDescent="0.3">
      <c r="A186" s="33">
        <f t="shared" si="16"/>
        <v>175</v>
      </c>
      <c r="B186" s="25">
        <f t="shared" si="23"/>
        <v>265.14</v>
      </c>
      <c r="C186" s="25">
        <f>IF(ISNA(A186),"",IF(E186=0,$C$3-SUM($C$12:C185),B186-D186))</f>
        <v>231.48</v>
      </c>
      <c r="D186" s="25">
        <f t="shared" si="17"/>
        <v>33.659999999999997</v>
      </c>
      <c r="E186" s="4">
        <f t="shared" si="18"/>
        <v>65</v>
      </c>
      <c r="F186" s="8">
        <f t="shared" si="19"/>
        <v>16098.69000000003</v>
      </c>
      <c r="G186" s="34">
        <f t="shared" si="20"/>
        <v>47986</v>
      </c>
      <c r="H186" s="26">
        <f t="shared" si="21"/>
        <v>-4.2000000000000002E-4</v>
      </c>
      <c r="I186" s="35">
        <f t="shared" si="22"/>
        <v>31</v>
      </c>
      <c r="J186" s="27"/>
      <c r="K186" s="14"/>
    </row>
    <row r="187" spans="1:11" ht="15" x14ac:dyDescent="0.3">
      <c r="A187" s="36">
        <f t="shared" si="16"/>
        <v>176</v>
      </c>
      <c r="B187" s="37">
        <f t="shared" si="23"/>
        <v>265.14</v>
      </c>
      <c r="C187" s="37">
        <f>IF(ISNA(A187),"",IF(E187=0,$C$3-SUM($C$12:C186),B187-D187))</f>
        <v>230.85</v>
      </c>
      <c r="D187" s="37">
        <f t="shared" si="17"/>
        <v>34.29</v>
      </c>
      <c r="E187" s="38">
        <f t="shared" si="18"/>
        <v>64</v>
      </c>
      <c r="F187" s="39">
        <f t="shared" si="19"/>
        <v>15867.840000000029</v>
      </c>
      <c r="G187" s="40">
        <f t="shared" si="20"/>
        <v>48017</v>
      </c>
      <c r="H187" s="26">
        <f t="shared" si="21"/>
        <v>-4.2000000000000002E-4</v>
      </c>
      <c r="I187" s="41">
        <f t="shared" si="22"/>
        <v>30</v>
      </c>
      <c r="J187" s="27"/>
      <c r="K187" s="14"/>
    </row>
    <row r="188" spans="1:11" ht="15" x14ac:dyDescent="0.3">
      <c r="A188" s="33">
        <f t="shared" si="16"/>
        <v>177</v>
      </c>
      <c r="B188" s="25">
        <f t="shared" si="23"/>
        <v>265.14</v>
      </c>
      <c r="C188" s="25">
        <f>IF(ISNA(A188),"",IF(E188=0,$C$3-SUM($C$12:C187),B188-D188))</f>
        <v>232.42999999999998</v>
      </c>
      <c r="D188" s="25">
        <f t="shared" si="17"/>
        <v>32.71</v>
      </c>
      <c r="E188" s="4">
        <f t="shared" si="18"/>
        <v>63</v>
      </c>
      <c r="F188" s="8">
        <f t="shared" si="19"/>
        <v>15635.410000000029</v>
      </c>
      <c r="G188" s="34">
        <f t="shared" si="20"/>
        <v>48047</v>
      </c>
      <c r="H188" s="26">
        <f t="shared" si="21"/>
        <v>-4.2000000000000002E-4</v>
      </c>
      <c r="I188" s="35">
        <f t="shared" si="22"/>
        <v>31</v>
      </c>
      <c r="J188" s="27"/>
      <c r="K188" s="14"/>
    </row>
    <row r="189" spans="1:11" ht="15" x14ac:dyDescent="0.3">
      <c r="A189" s="36">
        <f t="shared" si="16"/>
        <v>178</v>
      </c>
      <c r="B189" s="37">
        <f t="shared" si="23"/>
        <v>265.14</v>
      </c>
      <c r="C189" s="37">
        <f>IF(ISNA(A189),"",IF(E189=0,$C$3-SUM($C$12:C188),B189-D189))</f>
        <v>231.83999999999997</v>
      </c>
      <c r="D189" s="37">
        <f t="shared" si="17"/>
        <v>33.299999999999997</v>
      </c>
      <c r="E189" s="38">
        <f t="shared" si="18"/>
        <v>62</v>
      </c>
      <c r="F189" s="39">
        <f t="shared" si="19"/>
        <v>15403.570000000029</v>
      </c>
      <c r="G189" s="40">
        <f t="shared" si="20"/>
        <v>48078</v>
      </c>
      <c r="H189" s="26">
        <f t="shared" si="21"/>
        <v>-4.2000000000000002E-4</v>
      </c>
      <c r="I189" s="41">
        <f t="shared" si="22"/>
        <v>31</v>
      </c>
      <c r="J189" s="27"/>
      <c r="K189" s="14"/>
    </row>
    <row r="190" spans="1:11" ht="15" x14ac:dyDescent="0.3">
      <c r="A190" s="33">
        <f t="shared" si="16"/>
        <v>179</v>
      </c>
      <c r="B190" s="25">
        <f t="shared" si="23"/>
        <v>265.14</v>
      </c>
      <c r="C190" s="25">
        <f>IF(ISNA(A190),"",IF(E190=0,$C$3-SUM($C$12:C189),B190-D190))</f>
        <v>232.32999999999998</v>
      </c>
      <c r="D190" s="25">
        <f t="shared" si="17"/>
        <v>32.81</v>
      </c>
      <c r="E190" s="4">
        <f t="shared" si="18"/>
        <v>61</v>
      </c>
      <c r="F190" s="8">
        <f t="shared" si="19"/>
        <v>15171.240000000029</v>
      </c>
      <c r="G190" s="34">
        <f t="shared" si="20"/>
        <v>48109</v>
      </c>
      <c r="H190" s="26">
        <f t="shared" si="21"/>
        <v>-4.2000000000000002E-4</v>
      </c>
      <c r="I190" s="35">
        <f t="shared" si="22"/>
        <v>30</v>
      </c>
      <c r="J190" s="27"/>
      <c r="K190" s="14"/>
    </row>
    <row r="191" spans="1:11" ht="15" x14ac:dyDescent="0.3">
      <c r="A191" s="36">
        <f t="shared" si="16"/>
        <v>180</v>
      </c>
      <c r="B191" s="37">
        <f t="shared" si="23"/>
        <v>265.14</v>
      </c>
      <c r="C191" s="37">
        <f>IF(ISNA(A191),"",IF(E191=0,$C$3-SUM($C$12:C190),B191-D191))</f>
        <v>233.86999999999998</v>
      </c>
      <c r="D191" s="37">
        <f t="shared" si="17"/>
        <v>31.27</v>
      </c>
      <c r="E191" s="38">
        <f t="shared" si="18"/>
        <v>60</v>
      </c>
      <c r="F191" s="39">
        <f t="shared" si="19"/>
        <v>14937.370000000028</v>
      </c>
      <c r="G191" s="40">
        <f t="shared" si="20"/>
        <v>48139</v>
      </c>
      <c r="H191" s="26">
        <f t="shared" si="21"/>
        <v>-4.2000000000000002E-4</v>
      </c>
      <c r="I191" s="41">
        <f t="shared" si="22"/>
        <v>31</v>
      </c>
      <c r="J191" s="27"/>
      <c r="K191" s="14"/>
    </row>
    <row r="192" spans="1:11" ht="15" x14ac:dyDescent="0.3">
      <c r="A192" s="33">
        <f t="shared" si="16"/>
        <v>181</v>
      </c>
      <c r="B192" s="25">
        <f t="shared" si="23"/>
        <v>265.14</v>
      </c>
      <c r="C192" s="25">
        <f>IF(ISNA(A192),"",IF(E192=0,$C$3-SUM($C$12:C191),B192-D192))</f>
        <v>233.32</v>
      </c>
      <c r="D192" s="25">
        <f t="shared" si="17"/>
        <v>31.82</v>
      </c>
      <c r="E192" s="4">
        <f t="shared" si="18"/>
        <v>59</v>
      </c>
      <c r="F192" s="8">
        <f t="shared" si="19"/>
        <v>14704.050000000028</v>
      </c>
      <c r="G192" s="34">
        <f t="shared" si="20"/>
        <v>48170</v>
      </c>
      <c r="H192" s="26">
        <f t="shared" si="21"/>
        <v>-4.2000000000000002E-4</v>
      </c>
      <c r="I192" s="35">
        <f t="shared" si="22"/>
        <v>30</v>
      </c>
      <c r="J192" s="27"/>
      <c r="K192" s="14"/>
    </row>
    <row r="193" spans="1:11" ht="15" x14ac:dyDescent="0.3">
      <c r="A193" s="36">
        <f t="shared" si="16"/>
        <v>182</v>
      </c>
      <c r="B193" s="37">
        <f t="shared" si="23"/>
        <v>265.14</v>
      </c>
      <c r="C193" s="37">
        <f>IF(ISNA(A193),"",IF(E193=0,$C$3-SUM($C$12:C192),B193-D193))</f>
        <v>234.82999999999998</v>
      </c>
      <c r="D193" s="37">
        <f t="shared" si="17"/>
        <v>30.31</v>
      </c>
      <c r="E193" s="38">
        <f t="shared" si="18"/>
        <v>58</v>
      </c>
      <c r="F193" s="39">
        <f t="shared" si="19"/>
        <v>14469.220000000028</v>
      </c>
      <c r="G193" s="40">
        <f t="shared" si="20"/>
        <v>48200</v>
      </c>
      <c r="H193" s="26">
        <f t="shared" si="21"/>
        <v>-4.2000000000000002E-4</v>
      </c>
      <c r="I193" s="41">
        <f t="shared" si="22"/>
        <v>31</v>
      </c>
      <c r="J193" s="27"/>
      <c r="K193" s="14"/>
    </row>
    <row r="194" spans="1:11" ht="15" x14ac:dyDescent="0.3">
      <c r="A194" s="33">
        <f t="shared" si="16"/>
        <v>183</v>
      </c>
      <c r="B194" s="25">
        <f t="shared" si="23"/>
        <v>265.14</v>
      </c>
      <c r="C194" s="25">
        <f>IF(ISNA(A194),"",IF(E194=0,$C$3-SUM($C$12:C193),B194-D194))</f>
        <v>234.32</v>
      </c>
      <c r="D194" s="25">
        <f t="shared" si="17"/>
        <v>30.82</v>
      </c>
      <c r="E194" s="4">
        <f t="shared" si="18"/>
        <v>57</v>
      </c>
      <c r="F194" s="8">
        <f t="shared" si="19"/>
        <v>14234.900000000029</v>
      </c>
      <c r="G194" s="34">
        <f t="shared" si="20"/>
        <v>48231</v>
      </c>
      <c r="H194" s="26">
        <f t="shared" si="21"/>
        <v>-4.2000000000000002E-4</v>
      </c>
      <c r="I194" s="35">
        <f t="shared" si="22"/>
        <v>31</v>
      </c>
      <c r="J194" s="27"/>
      <c r="K194" s="14"/>
    </row>
    <row r="195" spans="1:11" ht="15" x14ac:dyDescent="0.3">
      <c r="A195" s="36">
        <f t="shared" si="16"/>
        <v>184</v>
      </c>
      <c r="B195" s="37">
        <f t="shared" si="23"/>
        <v>265.14</v>
      </c>
      <c r="C195" s="37">
        <f>IF(ISNA(A195),"",IF(E195=0,$C$3-SUM($C$12:C194),B195-D195))</f>
        <v>234.89999999999998</v>
      </c>
      <c r="D195" s="37">
        <f t="shared" si="17"/>
        <v>30.24</v>
      </c>
      <c r="E195" s="38">
        <f t="shared" si="18"/>
        <v>56</v>
      </c>
      <c r="F195" s="39">
        <f t="shared" si="19"/>
        <v>14000.000000000029</v>
      </c>
      <c r="G195" s="40">
        <f t="shared" si="20"/>
        <v>48262</v>
      </c>
      <c r="H195" s="26">
        <f t="shared" si="21"/>
        <v>-4.2000000000000002E-4</v>
      </c>
      <c r="I195" s="41">
        <f t="shared" si="22"/>
        <v>29</v>
      </c>
      <c r="J195" s="27"/>
      <c r="K195" s="14"/>
    </row>
    <row r="196" spans="1:11" ht="15" x14ac:dyDescent="0.3">
      <c r="A196" s="33">
        <f t="shared" si="16"/>
        <v>185</v>
      </c>
      <c r="B196" s="25">
        <f t="shared" si="23"/>
        <v>265.14</v>
      </c>
      <c r="C196" s="25">
        <f>IF(ISNA(A196),"",IF(E196=0,$C$3-SUM($C$12:C195),B196-D196))</f>
        <v>237.32</v>
      </c>
      <c r="D196" s="25">
        <f t="shared" si="17"/>
        <v>27.82</v>
      </c>
      <c r="E196" s="4">
        <f t="shared" si="18"/>
        <v>55</v>
      </c>
      <c r="F196" s="8">
        <f t="shared" si="19"/>
        <v>13762.680000000029</v>
      </c>
      <c r="G196" s="34">
        <f t="shared" si="20"/>
        <v>48291</v>
      </c>
      <c r="H196" s="26">
        <f t="shared" si="21"/>
        <v>-4.2000000000000002E-4</v>
      </c>
      <c r="I196" s="35">
        <f t="shared" si="22"/>
        <v>31</v>
      </c>
      <c r="J196" s="27"/>
      <c r="K196" s="14"/>
    </row>
    <row r="197" spans="1:11" ht="15" x14ac:dyDescent="0.3">
      <c r="A197" s="36">
        <f t="shared" si="16"/>
        <v>186</v>
      </c>
      <c r="B197" s="37">
        <f t="shared" si="23"/>
        <v>265.14</v>
      </c>
      <c r="C197" s="37">
        <f>IF(ISNA(A197),"",IF(E197=0,$C$3-SUM($C$12:C196),B197-D197))</f>
        <v>235.89999999999998</v>
      </c>
      <c r="D197" s="37">
        <f t="shared" si="17"/>
        <v>29.24</v>
      </c>
      <c r="E197" s="38">
        <f t="shared" si="18"/>
        <v>54</v>
      </c>
      <c r="F197" s="39">
        <f t="shared" si="19"/>
        <v>13526.78000000003</v>
      </c>
      <c r="G197" s="40">
        <f t="shared" si="20"/>
        <v>48322</v>
      </c>
      <c r="H197" s="26">
        <f t="shared" si="21"/>
        <v>-4.2000000000000002E-4</v>
      </c>
      <c r="I197" s="41">
        <f t="shared" si="22"/>
        <v>30</v>
      </c>
      <c r="J197" s="27"/>
      <c r="K197" s="14"/>
    </row>
    <row r="198" spans="1:11" ht="15" x14ac:dyDescent="0.3">
      <c r="A198" s="33">
        <f t="shared" si="16"/>
        <v>187</v>
      </c>
      <c r="B198" s="25">
        <f t="shared" si="23"/>
        <v>265.14</v>
      </c>
      <c r="C198" s="25">
        <f>IF(ISNA(A198),"",IF(E198=0,$C$3-SUM($C$12:C197),B198-D198))</f>
        <v>237.32999999999998</v>
      </c>
      <c r="D198" s="25">
        <f t="shared" si="17"/>
        <v>27.81</v>
      </c>
      <c r="E198" s="4">
        <f t="shared" si="18"/>
        <v>53</v>
      </c>
      <c r="F198" s="8">
        <f t="shared" si="19"/>
        <v>13289.45000000003</v>
      </c>
      <c r="G198" s="34">
        <f t="shared" si="20"/>
        <v>48352</v>
      </c>
      <c r="H198" s="26">
        <f t="shared" si="21"/>
        <v>-4.2000000000000002E-4</v>
      </c>
      <c r="I198" s="35">
        <f t="shared" si="22"/>
        <v>31</v>
      </c>
      <c r="J198" s="27"/>
      <c r="K198" s="14"/>
    </row>
    <row r="199" spans="1:11" ht="15" x14ac:dyDescent="0.3">
      <c r="A199" s="36">
        <f t="shared" si="16"/>
        <v>188</v>
      </c>
      <c r="B199" s="37">
        <f t="shared" si="23"/>
        <v>265.14</v>
      </c>
      <c r="C199" s="37">
        <f>IF(ISNA(A199),"",IF(E199=0,$C$3-SUM($C$12:C198),B199-D199))</f>
        <v>236.91</v>
      </c>
      <c r="D199" s="37">
        <f t="shared" si="17"/>
        <v>28.23</v>
      </c>
      <c r="E199" s="38">
        <f t="shared" si="18"/>
        <v>52</v>
      </c>
      <c r="F199" s="39">
        <f t="shared" si="19"/>
        <v>13052.54000000003</v>
      </c>
      <c r="G199" s="40">
        <f t="shared" si="20"/>
        <v>48383</v>
      </c>
      <c r="H199" s="26">
        <f t="shared" si="21"/>
        <v>-4.2000000000000002E-4</v>
      </c>
      <c r="I199" s="41">
        <f t="shared" si="22"/>
        <v>30</v>
      </c>
      <c r="J199" s="27"/>
      <c r="K199" s="14"/>
    </row>
    <row r="200" spans="1:11" ht="15" x14ac:dyDescent="0.3">
      <c r="A200" s="33">
        <f t="shared" si="16"/>
        <v>189</v>
      </c>
      <c r="B200" s="25">
        <f t="shared" si="23"/>
        <v>265.14</v>
      </c>
      <c r="C200" s="25">
        <f>IF(ISNA(A200),"",IF(E200=0,$C$3-SUM($C$12:C199),B200-D200))</f>
        <v>238.31</v>
      </c>
      <c r="D200" s="25">
        <f t="shared" si="17"/>
        <v>26.83</v>
      </c>
      <c r="E200" s="4">
        <f t="shared" si="18"/>
        <v>51</v>
      </c>
      <c r="F200" s="8">
        <f t="shared" si="19"/>
        <v>12814.23000000003</v>
      </c>
      <c r="G200" s="34">
        <f t="shared" si="20"/>
        <v>48413</v>
      </c>
      <c r="H200" s="26">
        <f t="shared" si="21"/>
        <v>-4.2000000000000002E-4</v>
      </c>
      <c r="I200" s="35">
        <f t="shared" si="22"/>
        <v>31</v>
      </c>
      <c r="J200" s="27"/>
      <c r="K200" s="14"/>
    </row>
    <row r="201" spans="1:11" ht="15" x14ac:dyDescent="0.3">
      <c r="A201" s="36">
        <f t="shared" si="16"/>
        <v>190</v>
      </c>
      <c r="B201" s="37">
        <f t="shared" si="23"/>
        <v>265.14</v>
      </c>
      <c r="C201" s="37">
        <f>IF(ISNA(A201),"",IF(E201=0,$C$3-SUM($C$12:C200),B201-D201))</f>
        <v>237.92</v>
      </c>
      <c r="D201" s="37">
        <f t="shared" si="17"/>
        <v>27.22</v>
      </c>
      <c r="E201" s="38">
        <f t="shared" si="18"/>
        <v>50</v>
      </c>
      <c r="F201" s="39">
        <f t="shared" si="19"/>
        <v>12576.31000000003</v>
      </c>
      <c r="G201" s="40">
        <f t="shared" si="20"/>
        <v>48444</v>
      </c>
      <c r="H201" s="26">
        <f t="shared" si="21"/>
        <v>-4.2000000000000002E-4</v>
      </c>
      <c r="I201" s="41">
        <f t="shared" si="22"/>
        <v>31</v>
      </c>
      <c r="J201" s="27"/>
      <c r="K201" s="14"/>
    </row>
    <row r="202" spans="1:11" ht="15" x14ac:dyDescent="0.3">
      <c r="A202" s="33">
        <f t="shared" si="16"/>
        <v>191</v>
      </c>
      <c r="B202" s="25">
        <f t="shared" si="23"/>
        <v>265.14</v>
      </c>
      <c r="C202" s="25">
        <f>IF(ISNA(A202),"",IF(E202=0,$C$3-SUM($C$12:C201),B202-D202))</f>
        <v>238.42</v>
      </c>
      <c r="D202" s="25">
        <f t="shared" si="17"/>
        <v>26.72</v>
      </c>
      <c r="E202" s="4">
        <f t="shared" si="18"/>
        <v>49</v>
      </c>
      <c r="F202" s="8">
        <f t="shared" si="19"/>
        <v>12337.89000000003</v>
      </c>
      <c r="G202" s="34">
        <f t="shared" si="20"/>
        <v>48475</v>
      </c>
      <c r="H202" s="26">
        <f t="shared" si="21"/>
        <v>-4.2000000000000002E-4</v>
      </c>
      <c r="I202" s="35">
        <f t="shared" si="22"/>
        <v>30</v>
      </c>
      <c r="J202" s="27"/>
      <c r="K202" s="14"/>
    </row>
    <row r="203" spans="1:11" ht="15" x14ac:dyDescent="0.3">
      <c r="A203" s="36">
        <f t="shared" si="16"/>
        <v>192</v>
      </c>
      <c r="B203" s="37">
        <f t="shared" si="23"/>
        <v>265.14</v>
      </c>
      <c r="C203" s="37">
        <f>IF(ISNA(A203),"",IF(E203=0,$C$3-SUM($C$12:C202),B203-D203))</f>
        <v>239.77999999999997</v>
      </c>
      <c r="D203" s="37">
        <f t="shared" si="17"/>
        <v>25.36</v>
      </c>
      <c r="E203" s="38">
        <f t="shared" si="18"/>
        <v>48</v>
      </c>
      <c r="F203" s="39">
        <f t="shared" si="19"/>
        <v>12098.11000000003</v>
      </c>
      <c r="G203" s="40">
        <f t="shared" si="20"/>
        <v>48505</v>
      </c>
      <c r="H203" s="26">
        <f t="shared" si="21"/>
        <v>-4.2000000000000002E-4</v>
      </c>
      <c r="I203" s="41">
        <f t="shared" si="22"/>
        <v>31</v>
      </c>
      <c r="J203" s="27"/>
      <c r="K203" s="14"/>
    </row>
    <row r="204" spans="1:11" ht="15" x14ac:dyDescent="0.3">
      <c r="A204" s="33">
        <f t="shared" si="16"/>
        <v>193</v>
      </c>
      <c r="B204" s="25">
        <f t="shared" si="23"/>
        <v>265.14</v>
      </c>
      <c r="C204" s="25">
        <f>IF(ISNA(A204),"",IF(E204=0,$C$3-SUM($C$12:C203),B204-D204))</f>
        <v>239.44</v>
      </c>
      <c r="D204" s="25">
        <f t="shared" si="17"/>
        <v>25.7</v>
      </c>
      <c r="E204" s="4">
        <f t="shared" si="18"/>
        <v>47</v>
      </c>
      <c r="F204" s="8">
        <f t="shared" si="19"/>
        <v>11858.670000000029</v>
      </c>
      <c r="G204" s="34">
        <f t="shared" si="20"/>
        <v>48536</v>
      </c>
      <c r="H204" s="26">
        <f t="shared" si="21"/>
        <v>-4.2000000000000002E-4</v>
      </c>
      <c r="I204" s="35">
        <f t="shared" si="22"/>
        <v>30</v>
      </c>
      <c r="J204" s="27"/>
      <c r="K204" s="14"/>
    </row>
    <row r="205" spans="1:11" ht="15" x14ac:dyDescent="0.3">
      <c r="A205" s="36">
        <f t="shared" si="16"/>
        <v>194</v>
      </c>
      <c r="B205" s="37">
        <f t="shared" si="23"/>
        <v>265.14</v>
      </c>
      <c r="C205" s="37">
        <f>IF(ISNA(A205),"",IF(E205=0,$C$3-SUM($C$12:C204),B205-D205))</f>
        <v>240.76</v>
      </c>
      <c r="D205" s="37">
        <f t="shared" si="17"/>
        <v>24.38</v>
      </c>
      <c r="E205" s="38">
        <f t="shared" si="18"/>
        <v>46</v>
      </c>
      <c r="F205" s="39">
        <f t="shared" si="19"/>
        <v>11617.910000000029</v>
      </c>
      <c r="G205" s="40">
        <f t="shared" si="20"/>
        <v>48566</v>
      </c>
      <c r="H205" s="26">
        <f t="shared" si="21"/>
        <v>-4.2000000000000002E-4</v>
      </c>
      <c r="I205" s="41">
        <f t="shared" si="22"/>
        <v>31</v>
      </c>
      <c r="J205" s="27"/>
      <c r="K205" s="14"/>
    </row>
    <row r="206" spans="1:11" ht="15" x14ac:dyDescent="0.3">
      <c r="A206" s="33">
        <f t="shared" ref="A206:A269" si="24">IF((A205+1)&lt;=$C$6,A205+1,NA())</f>
        <v>195</v>
      </c>
      <c r="B206" s="25">
        <f t="shared" si="23"/>
        <v>265.14</v>
      </c>
      <c r="C206" s="25">
        <f>IF(ISNA(A206),"",IF(E206=0,$C$3-SUM($C$12:C205),B206-D206))</f>
        <v>240.45999999999998</v>
      </c>
      <c r="D206" s="25">
        <f t="shared" ref="D206:D269" si="25">IF(ISNA(A206),"",-ROUND(IPMT(($C$4+H205)/(DATE(YEAR(G205)+1,1,1)-DATE(YEAR(G205),1,1))*I205,1,E205,F205),2))</f>
        <v>24.68</v>
      </c>
      <c r="E206" s="4">
        <f t="shared" ref="E206:E269" si="26">IF(ISNA(A206),"",E205-1)</f>
        <v>45</v>
      </c>
      <c r="F206" s="8">
        <f t="shared" ref="F206:F269" si="27">IF(ISNA(A206),"",F205-C206-J206)</f>
        <v>11377.45000000003</v>
      </c>
      <c r="G206" s="34">
        <f t="shared" ref="G206:G269" si="28">IF(ISNA(A206),"",G205+I205)</f>
        <v>48597</v>
      </c>
      <c r="H206" s="26">
        <f t="shared" ref="H206:H269" si="29">IF(ISNA(A206),"",H205)</f>
        <v>-4.2000000000000002E-4</v>
      </c>
      <c r="I206" s="35">
        <f t="shared" ref="I206:I269" si="30">IF(ISNA(A206),"",DAY(DATE(YEAR(G206),MONTH(G206)+1,1)-1))</f>
        <v>31</v>
      </c>
      <c r="J206" s="27"/>
      <c r="K206" s="14"/>
    </row>
    <row r="207" spans="1:11" ht="15" x14ac:dyDescent="0.3">
      <c r="A207" s="36">
        <f t="shared" si="24"/>
        <v>196</v>
      </c>
      <c r="B207" s="37">
        <f t="shared" ref="B207:B270" si="31">IF(ISNA(A207),"",IF(AND(H206=H207,J206=""),B206,-PMT(($C$4+H207)/12,E206,F206)))</f>
        <v>265.14</v>
      </c>
      <c r="C207" s="37">
        <f>IF(ISNA(A207),"",IF(E207=0,$C$3-SUM($C$12:C206),B207-D207))</f>
        <v>240.91</v>
      </c>
      <c r="D207" s="37">
        <f t="shared" si="25"/>
        <v>24.23</v>
      </c>
      <c r="E207" s="38">
        <f t="shared" si="26"/>
        <v>44</v>
      </c>
      <c r="F207" s="39">
        <f t="shared" si="27"/>
        <v>11136.54000000003</v>
      </c>
      <c r="G207" s="40">
        <f t="shared" si="28"/>
        <v>48628</v>
      </c>
      <c r="H207" s="26">
        <f t="shared" si="29"/>
        <v>-4.2000000000000002E-4</v>
      </c>
      <c r="I207" s="41">
        <f t="shared" si="30"/>
        <v>28</v>
      </c>
      <c r="J207" s="27"/>
      <c r="K207" s="14"/>
    </row>
    <row r="208" spans="1:11" ht="15" x14ac:dyDescent="0.3">
      <c r="A208" s="33">
        <f t="shared" si="24"/>
        <v>197</v>
      </c>
      <c r="B208" s="25">
        <f t="shared" si="31"/>
        <v>265.14</v>
      </c>
      <c r="C208" s="25">
        <f>IF(ISNA(A208),"",IF(E208=0,$C$3-SUM($C$12:C207),B208-D208))</f>
        <v>243.70999999999998</v>
      </c>
      <c r="D208" s="25">
        <f t="shared" si="25"/>
        <v>21.43</v>
      </c>
      <c r="E208" s="4">
        <f t="shared" si="26"/>
        <v>43</v>
      </c>
      <c r="F208" s="8">
        <f t="shared" si="27"/>
        <v>10892.830000000031</v>
      </c>
      <c r="G208" s="34">
        <f t="shared" si="28"/>
        <v>48656</v>
      </c>
      <c r="H208" s="26">
        <f t="shared" si="29"/>
        <v>-4.2000000000000002E-4</v>
      </c>
      <c r="I208" s="35">
        <f t="shared" si="30"/>
        <v>31</v>
      </c>
      <c r="J208" s="27"/>
      <c r="K208" s="14"/>
    </row>
    <row r="209" spans="1:11" ht="15" x14ac:dyDescent="0.3">
      <c r="A209" s="36">
        <f t="shared" si="24"/>
        <v>198</v>
      </c>
      <c r="B209" s="37">
        <f t="shared" si="31"/>
        <v>265.14</v>
      </c>
      <c r="C209" s="37">
        <f>IF(ISNA(A209),"",IF(E209=0,$C$3-SUM($C$12:C208),B209-D209))</f>
        <v>241.94</v>
      </c>
      <c r="D209" s="37">
        <f t="shared" si="25"/>
        <v>23.2</v>
      </c>
      <c r="E209" s="38">
        <f t="shared" si="26"/>
        <v>42</v>
      </c>
      <c r="F209" s="39">
        <f t="shared" si="27"/>
        <v>10650.89000000003</v>
      </c>
      <c r="G209" s="40">
        <f t="shared" si="28"/>
        <v>48687</v>
      </c>
      <c r="H209" s="26">
        <f t="shared" si="29"/>
        <v>-4.2000000000000002E-4</v>
      </c>
      <c r="I209" s="41">
        <f t="shared" si="30"/>
        <v>30</v>
      </c>
      <c r="J209" s="27"/>
      <c r="K209" s="14"/>
    </row>
    <row r="210" spans="1:11" ht="15" x14ac:dyDescent="0.3">
      <c r="A210" s="33">
        <f t="shared" si="24"/>
        <v>199</v>
      </c>
      <c r="B210" s="25">
        <f t="shared" si="31"/>
        <v>265.14</v>
      </c>
      <c r="C210" s="25">
        <f>IF(ISNA(A210),"",IF(E210=0,$C$3-SUM($C$12:C209),B210-D210))</f>
        <v>243.17999999999998</v>
      </c>
      <c r="D210" s="25">
        <f t="shared" si="25"/>
        <v>21.96</v>
      </c>
      <c r="E210" s="4">
        <f t="shared" si="26"/>
        <v>41</v>
      </c>
      <c r="F210" s="8">
        <f t="shared" si="27"/>
        <v>10407.71000000003</v>
      </c>
      <c r="G210" s="34">
        <f t="shared" si="28"/>
        <v>48717</v>
      </c>
      <c r="H210" s="26">
        <f t="shared" si="29"/>
        <v>-4.2000000000000002E-4</v>
      </c>
      <c r="I210" s="35">
        <f t="shared" si="30"/>
        <v>31</v>
      </c>
      <c r="J210" s="27"/>
      <c r="K210" s="14"/>
    </row>
    <row r="211" spans="1:11" ht="15" x14ac:dyDescent="0.3">
      <c r="A211" s="36">
        <f t="shared" si="24"/>
        <v>200</v>
      </c>
      <c r="B211" s="37">
        <f t="shared" si="31"/>
        <v>265.14</v>
      </c>
      <c r="C211" s="37">
        <f>IF(ISNA(A211),"",IF(E211=0,$C$3-SUM($C$12:C210),B211-D211))</f>
        <v>242.96999999999997</v>
      </c>
      <c r="D211" s="37">
        <f t="shared" si="25"/>
        <v>22.17</v>
      </c>
      <c r="E211" s="38">
        <f t="shared" si="26"/>
        <v>40</v>
      </c>
      <c r="F211" s="39">
        <f t="shared" si="27"/>
        <v>10164.740000000031</v>
      </c>
      <c r="G211" s="40">
        <f t="shared" si="28"/>
        <v>48748</v>
      </c>
      <c r="H211" s="26">
        <f t="shared" si="29"/>
        <v>-4.2000000000000002E-4</v>
      </c>
      <c r="I211" s="41">
        <f t="shared" si="30"/>
        <v>30</v>
      </c>
      <c r="J211" s="27"/>
      <c r="K211" s="14"/>
    </row>
    <row r="212" spans="1:11" ht="15" x14ac:dyDescent="0.3">
      <c r="A212" s="33">
        <f t="shared" si="24"/>
        <v>201</v>
      </c>
      <c r="B212" s="25">
        <f t="shared" si="31"/>
        <v>265.14</v>
      </c>
      <c r="C212" s="25">
        <f>IF(ISNA(A212),"",IF(E212=0,$C$3-SUM($C$12:C211),B212-D212))</f>
        <v>244.19</v>
      </c>
      <c r="D212" s="25">
        <f t="shared" si="25"/>
        <v>20.95</v>
      </c>
      <c r="E212" s="4">
        <f t="shared" si="26"/>
        <v>39</v>
      </c>
      <c r="F212" s="8">
        <f t="shared" si="27"/>
        <v>9920.5500000000302</v>
      </c>
      <c r="G212" s="34">
        <f t="shared" si="28"/>
        <v>48778</v>
      </c>
      <c r="H212" s="26">
        <f t="shared" si="29"/>
        <v>-4.2000000000000002E-4</v>
      </c>
      <c r="I212" s="35">
        <f t="shared" si="30"/>
        <v>31</v>
      </c>
      <c r="J212" s="27"/>
      <c r="K212" s="14"/>
    </row>
    <row r="213" spans="1:11" ht="15" x14ac:dyDescent="0.3">
      <c r="A213" s="36">
        <f t="shared" si="24"/>
        <v>202</v>
      </c>
      <c r="B213" s="37">
        <f t="shared" si="31"/>
        <v>265.14</v>
      </c>
      <c r="C213" s="37">
        <f>IF(ISNA(A213),"",IF(E213=0,$C$3-SUM($C$12:C212),B213-D213))</f>
        <v>244.01</v>
      </c>
      <c r="D213" s="37">
        <f t="shared" si="25"/>
        <v>21.13</v>
      </c>
      <c r="E213" s="38">
        <f t="shared" si="26"/>
        <v>38</v>
      </c>
      <c r="F213" s="39">
        <f t="shared" si="27"/>
        <v>9676.54000000003</v>
      </c>
      <c r="G213" s="40">
        <f t="shared" si="28"/>
        <v>48809</v>
      </c>
      <c r="H213" s="26">
        <f t="shared" si="29"/>
        <v>-4.2000000000000002E-4</v>
      </c>
      <c r="I213" s="41">
        <f t="shared" si="30"/>
        <v>31</v>
      </c>
      <c r="J213" s="27"/>
      <c r="K213" s="14"/>
    </row>
    <row r="214" spans="1:11" ht="15" x14ac:dyDescent="0.3">
      <c r="A214" s="33">
        <f t="shared" si="24"/>
        <v>203</v>
      </c>
      <c r="B214" s="25">
        <f t="shared" si="31"/>
        <v>265.14</v>
      </c>
      <c r="C214" s="25">
        <f>IF(ISNA(A214),"",IF(E214=0,$C$3-SUM($C$12:C213),B214-D214))</f>
        <v>244.52999999999997</v>
      </c>
      <c r="D214" s="25">
        <f t="shared" si="25"/>
        <v>20.61</v>
      </c>
      <c r="E214" s="4">
        <f t="shared" si="26"/>
        <v>37</v>
      </c>
      <c r="F214" s="8">
        <f t="shared" si="27"/>
        <v>9432.0100000000293</v>
      </c>
      <c r="G214" s="34">
        <f t="shared" si="28"/>
        <v>48840</v>
      </c>
      <c r="H214" s="26">
        <f t="shared" si="29"/>
        <v>-4.2000000000000002E-4</v>
      </c>
      <c r="I214" s="35">
        <f t="shared" si="30"/>
        <v>30</v>
      </c>
      <c r="J214" s="27"/>
      <c r="K214" s="14"/>
    </row>
    <row r="215" spans="1:11" ht="15" x14ac:dyDescent="0.3">
      <c r="A215" s="36">
        <f t="shared" si="24"/>
        <v>204</v>
      </c>
      <c r="B215" s="37">
        <f t="shared" si="31"/>
        <v>265.14</v>
      </c>
      <c r="C215" s="37">
        <f>IF(ISNA(A215),"",IF(E215=0,$C$3-SUM($C$12:C214),B215-D215))</f>
        <v>245.7</v>
      </c>
      <c r="D215" s="37">
        <f t="shared" si="25"/>
        <v>19.440000000000001</v>
      </c>
      <c r="E215" s="38">
        <f t="shared" si="26"/>
        <v>36</v>
      </c>
      <c r="F215" s="39">
        <f t="shared" si="27"/>
        <v>9186.3100000000286</v>
      </c>
      <c r="G215" s="40">
        <f t="shared" si="28"/>
        <v>48870</v>
      </c>
      <c r="H215" s="26">
        <f t="shared" si="29"/>
        <v>-4.2000000000000002E-4</v>
      </c>
      <c r="I215" s="41">
        <f t="shared" si="30"/>
        <v>31</v>
      </c>
      <c r="J215" s="27"/>
      <c r="K215" s="14"/>
    </row>
    <row r="216" spans="1:11" ht="15" x14ac:dyDescent="0.3">
      <c r="A216" s="33">
        <f t="shared" si="24"/>
        <v>205</v>
      </c>
      <c r="B216" s="25">
        <f t="shared" si="31"/>
        <v>265.14</v>
      </c>
      <c r="C216" s="25">
        <f>IF(ISNA(A216),"",IF(E216=0,$C$3-SUM($C$12:C215),B216-D216))</f>
        <v>245.57</v>
      </c>
      <c r="D216" s="25">
        <f t="shared" si="25"/>
        <v>19.57</v>
      </c>
      <c r="E216" s="4">
        <f t="shared" si="26"/>
        <v>35</v>
      </c>
      <c r="F216" s="8">
        <f t="shared" si="27"/>
        <v>8940.7400000000289</v>
      </c>
      <c r="G216" s="34">
        <f t="shared" si="28"/>
        <v>48901</v>
      </c>
      <c r="H216" s="26">
        <f t="shared" si="29"/>
        <v>-4.2000000000000002E-4</v>
      </c>
      <c r="I216" s="35">
        <f t="shared" si="30"/>
        <v>30</v>
      </c>
      <c r="J216" s="27"/>
      <c r="K216" s="14"/>
    </row>
    <row r="217" spans="1:11" ht="15" x14ac:dyDescent="0.3">
      <c r="A217" s="36">
        <f t="shared" si="24"/>
        <v>206</v>
      </c>
      <c r="B217" s="37">
        <f t="shared" si="31"/>
        <v>265.14</v>
      </c>
      <c r="C217" s="37">
        <f>IF(ISNA(A217),"",IF(E217=0,$C$3-SUM($C$12:C216),B217-D217))</f>
        <v>246.70999999999998</v>
      </c>
      <c r="D217" s="37">
        <f t="shared" si="25"/>
        <v>18.43</v>
      </c>
      <c r="E217" s="38">
        <f t="shared" si="26"/>
        <v>34</v>
      </c>
      <c r="F217" s="39">
        <f t="shared" si="27"/>
        <v>8694.0300000000298</v>
      </c>
      <c r="G217" s="40">
        <f t="shared" si="28"/>
        <v>48931</v>
      </c>
      <c r="H217" s="26">
        <f t="shared" si="29"/>
        <v>-4.2000000000000002E-4</v>
      </c>
      <c r="I217" s="41">
        <f t="shared" si="30"/>
        <v>31</v>
      </c>
      <c r="J217" s="27"/>
      <c r="K217" s="14"/>
    </row>
    <row r="218" spans="1:11" ht="15" x14ac:dyDescent="0.3">
      <c r="A218" s="33">
        <f t="shared" si="24"/>
        <v>207</v>
      </c>
      <c r="B218" s="25">
        <f t="shared" si="31"/>
        <v>265.14</v>
      </c>
      <c r="C218" s="25">
        <f>IF(ISNA(A218),"",IF(E218=0,$C$3-SUM($C$12:C217),B218-D218))</f>
        <v>246.61999999999998</v>
      </c>
      <c r="D218" s="25">
        <f t="shared" si="25"/>
        <v>18.52</v>
      </c>
      <c r="E218" s="4">
        <f t="shared" si="26"/>
        <v>33</v>
      </c>
      <c r="F218" s="8">
        <f t="shared" si="27"/>
        <v>8447.410000000029</v>
      </c>
      <c r="G218" s="34">
        <f t="shared" si="28"/>
        <v>48962</v>
      </c>
      <c r="H218" s="26">
        <f t="shared" si="29"/>
        <v>-4.2000000000000002E-4</v>
      </c>
      <c r="I218" s="35">
        <f t="shared" si="30"/>
        <v>31</v>
      </c>
      <c r="J218" s="27"/>
      <c r="K218" s="14"/>
    </row>
    <row r="219" spans="1:11" ht="15" x14ac:dyDescent="0.3">
      <c r="A219" s="36">
        <f t="shared" si="24"/>
        <v>208</v>
      </c>
      <c r="B219" s="37">
        <f t="shared" si="31"/>
        <v>265.14</v>
      </c>
      <c r="C219" s="37">
        <f>IF(ISNA(A219),"",IF(E219=0,$C$3-SUM($C$12:C218),B219-D219))</f>
        <v>247.14999999999998</v>
      </c>
      <c r="D219" s="37">
        <f t="shared" si="25"/>
        <v>17.989999999999998</v>
      </c>
      <c r="E219" s="38">
        <f t="shared" si="26"/>
        <v>32</v>
      </c>
      <c r="F219" s="39">
        <f t="shared" si="27"/>
        <v>8200.2600000000293</v>
      </c>
      <c r="G219" s="40">
        <f t="shared" si="28"/>
        <v>48993</v>
      </c>
      <c r="H219" s="26">
        <f t="shared" si="29"/>
        <v>-4.2000000000000002E-4</v>
      </c>
      <c r="I219" s="41">
        <f t="shared" si="30"/>
        <v>28</v>
      </c>
      <c r="J219" s="27"/>
      <c r="K219" s="14"/>
    </row>
    <row r="220" spans="1:11" ht="15" x14ac:dyDescent="0.3">
      <c r="A220" s="33">
        <f t="shared" si="24"/>
        <v>209</v>
      </c>
      <c r="B220" s="25">
        <f t="shared" si="31"/>
        <v>265.14</v>
      </c>
      <c r="C220" s="25">
        <f>IF(ISNA(A220),"",IF(E220=0,$C$3-SUM($C$12:C219),B220-D220))</f>
        <v>249.35999999999999</v>
      </c>
      <c r="D220" s="25">
        <f t="shared" si="25"/>
        <v>15.78</v>
      </c>
      <c r="E220" s="4">
        <f t="shared" si="26"/>
        <v>31</v>
      </c>
      <c r="F220" s="8">
        <f t="shared" si="27"/>
        <v>7950.9000000000296</v>
      </c>
      <c r="G220" s="34">
        <f t="shared" si="28"/>
        <v>49021</v>
      </c>
      <c r="H220" s="26">
        <f t="shared" si="29"/>
        <v>-4.2000000000000002E-4</v>
      </c>
      <c r="I220" s="35">
        <f t="shared" si="30"/>
        <v>31</v>
      </c>
      <c r="J220" s="27"/>
      <c r="K220" s="14"/>
    </row>
    <row r="221" spans="1:11" ht="15" x14ac:dyDescent="0.3">
      <c r="A221" s="36">
        <f t="shared" si="24"/>
        <v>210</v>
      </c>
      <c r="B221" s="37">
        <f t="shared" si="31"/>
        <v>265.14</v>
      </c>
      <c r="C221" s="37">
        <f>IF(ISNA(A221),"",IF(E221=0,$C$3-SUM($C$12:C220),B221-D221))</f>
        <v>248.2</v>
      </c>
      <c r="D221" s="37">
        <f t="shared" si="25"/>
        <v>16.940000000000001</v>
      </c>
      <c r="E221" s="38">
        <f t="shared" si="26"/>
        <v>30</v>
      </c>
      <c r="F221" s="39">
        <f t="shared" si="27"/>
        <v>7702.7000000000298</v>
      </c>
      <c r="G221" s="40">
        <f t="shared" si="28"/>
        <v>49052</v>
      </c>
      <c r="H221" s="26">
        <f t="shared" si="29"/>
        <v>-4.2000000000000002E-4</v>
      </c>
      <c r="I221" s="41">
        <f t="shared" si="30"/>
        <v>30</v>
      </c>
      <c r="J221" s="27"/>
      <c r="K221" s="14"/>
    </row>
    <row r="222" spans="1:11" ht="15" x14ac:dyDescent="0.3">
      <c r="A222" s="33">
        <f t="shared" si="24"/>
        <v>211</v>
      </c>
      <c r="B222" s="25">
        <f t="shared" si="31"/>
        <v>265.14</v>
      </c>
      <c r="C222" s="25">
        <f>IF(ISNA(A222),"",IF(E222=0,$C$3-SUM($C$12:C221),B222-D222))</f>
        <v>249.26</v>
      </c>
      <c r="D222" s="25">
        <f t="shared" si="25"/>
        <v>15.88</v>
      </c>
      <c r="E222" s="4">
        <f t="shared" si="26"/>
        <v>29</v>
      </c>
      <c r="F222" s="8">
        <f t="shared" si="27"/>
        <v>7453.4400000000296</v>
      </c>
      <c r="G222" s="34">
        <f t="shared" si="28"/>
        <v>49082</v>
      </c>
      <c r="H222" s="26">
        <f t="shared" si="29"/>
        <v>-4.2000000000000002E-4</v>
      </c>
      <c r="I222" s="35">
        <f t="shared" si="30"/>
        <v>31</v>
      </c>
      <c r="J222" s="27"/>
      <c r="K222" s="14"/>
    </row>
    <row r="223" spans="1:11" ht="15" x14ac:dyDescent="0.3">
      <c r="A223" s="36">
        <f t="shared" si="24"/>
        <v>212</v>
      </c>
      <c r="B223" s="37">
        <f t="shared" si="31"/>
        <v>265.14</v>
      </c>
      <c r="C223" s="37">
        <f>IF(ISNA(A223),"",IF(E223=0,$C$3-SUM($C$12:C222),B223-D223))</f>
        <v>249.26</v>
      </c>
      <c r="D223" s="37">
        <f t="shared" si="25"/>
        <v>15.88</v>
      </c>
      <c r="E223" s="38">
        <f t="shared" si="26"/>
        <v>28</v>
      </c>
      <c r="F223" s="39">
        <f t="shared" si="27"/>
        <v>7204.1800000000294</v>
      </c>
      <c r="G223" s="40">
        <f t="shared" si="28"/>
        <v>49113</v>
      </c>
      <c r="H223" s="26">
        <f t="shared" si="29"/>
        <v>-4.2000000000000002E-4</v>
      </c>
      <c r="I223" s="41">
        <f t="shared" si="30"/>
        <v>30</v>
      </c>
      <c r="J223" s="27"/>
      <c r="K223" s="14"/>
    </row>
    <row r="224" spans="1:11" ht="15" x14ac:dyDescent="0.3">
      <c r="A224" s="33">
        <f t="shared" si="24"/>
        <v>213</v>
      </c>
      <c r="B224" s="25">
        <f t="shared" si="31"/>
        <v>265.14</v>
      </c>
      <c r="C224" s="25">
        <f>IF(ISNA(A224),"",IF(E224=0,$C$3-SUM($C$12:C223),B224-D224))</f>
        <v>250.29</v>
      </c>
      <c r="D224" s="25">
        <f t="shared" si="25"/>
        <v>14.85</v>
      </c>
      <c r="E224" s="4">
        <f t="shared" si="26"/>
        <v>27</v>
      </c>
      <c r="F224" s="8">
        <f t="shared" si="27"/>
        <v>6953.8900000000294</v>
      </c>
      <c r="G224" s="34">
        <f t="shared" si="28"/>
        <v>49143</v>
      </c>
      <c r="H224" s="26">
        <f t="shared" si="29"/>
        <v>-4.2000000000000002E-4</v>
      </c>
      <c r="I224" s="35">
        <f t="shared" si="30"/>
        <v>31</v>
      </c>
      <c r="J224" s="27"/>
      <c r="K224" s="14"/>
    </row>
    <row r="225" spans="1:11" ht="15" x14ac:dyDescent="0.3">
      <c r="A225" s="36">
        <f t="shared" si="24"/>
        <v>214</v>
      </c>
      <c r="B225" s="37">
        <f t="shared" si="31"/>
        <v>265.14</v>
      </c>
      <c r="C225" s="37">
        <f>IF(ISNA(A225),"",IF(E225=0,$C$3-SUM($C$12:C224),B225-D225))</f>
        <v>250.32999999999998</v>
      </c>
      <c r="D225" s="37">
        <f t="shared" si="25"/>
        <v>14.81</v>
      </c>
      <c r="E225" s="38">
        <f t="shared" si="26"/>
        <v>26</v>
      </c>
      <c r="F225" s="39">
        <f t="shared" si="27"/>
        <v>6703.5600000000295</v>
      </c>
      <c r="G225" s="40">
        <f t="shared" si="28"/>
        <v>49174</v>
      </c>
      <c r="H225" s="26">
        <f t="shared" si="29"/>
        <v>-4.2000000000000002E-4</v>
      </c>
      <c r="I225" s="41">
        <f t="shared" si="30"/>
        <v>31</v>
      </c>
      <c r="J225" s="27"/>
      <c r="K225" s="14"/>
    </row>
    <row r="226" spans="1:11" ht="15" x14ac:dyDescent="0.3">
      <c r="A226" s="33">
        <f t="shared" si="24"/>
        <v>215</v>
      </c>
      <c r="B226" s="25">
        <f t="shared" si="31"/>
        <v>265.14</v>
      </c>
      <c r="C226" s="25">
        <f>IF(ISNA(A226),"",IF(E226=0,$C$3-SUM($C$12:C225),B226-D226))</f>
        <v>250.85999999999999</v>
      </c>
      <c r="D226" s="25">
        <f t="shared" si="25"/>
        <v>14.28</v>
      </c>
      <c r="E226" s="4">
        <f t="shared" si="26"/>
        <v>25</v>
      </c>
      <c r="F226" s="8">
        <f t="shared" si="27"/>
        <v>6452.7000000000298</v>
      </c>
      <c r="G226" s="34">
        <f t="shared" si="28"/>
        <v>49205</v>
      </c>
      <c r="H226" s="26">
        <f t="shared" si="29"/>
        <v>-4.2000000000000002E-4</v>
      </c>
      <c r="I226" s="35">
        <f t="shared" si="30"/>
        <v>30</v>
      </c>
      <c r="J226" s="27"/>
      <c r="K226" s="14"/>
    </row>
    <row r="227" spans="1:11" ht="15" x14ac:dyDescent="0.3">
      <c r="A227" s="36">
        <f t="shared" si="24"/>
        <v>216</v>
      </c>
      <c r="B227" s="37">
        <f t="shared" si="31"/>
        <v>265.14</v>
      </c>
      <c r="C227" s="37">
        <f>IF(ISNA(A227),"",IF(E227=0,$C$3-SUM($C$12:C226),B227-D227))</f>
        <v>251.83999999999997</v>
      </c>
      <c r="D227" s="37">
        <f t="shared" si="25"/>
        <v>13.3</v>
      </c>
      <c r="E227" s="38">
        <f t="shared" si="26"/>
        <v>24</v>
      </c>
      <c r="F227" s="39">
        <f t="shared" si="27"/>
        <v>6200.8600000000297</v>
      </c>
      <c r="G227" s="40">
        <f t="shared" si="28"/>
        <v>49235</v>
      </c>
      <c r="H227" s="26">
        <f t="shared" si="29"/>
        <v>-4.2000000000000002E-4</v>
      </c>
      <c r="I227" s="41">
        <f t="shared" si="30"/>
        <v>31</v>
      </c>
      <c r="J227" s="27"/>
      <c r="K227" s="14"/>
    </row>
    <row r="228" spans="1:11" ht="15" x14ac:dyDescent="0.3">
      <c r="A228" s="33">
        <f t="shared" si="24"/>
        <v>217</v>
      </c>
      <c r="B228" s="25">
        <f t="shared" si="31"/>
        <v>265.14</v>
      </c>
      <c r="C228" s="25">
        <f>IF(ISNA(A228),"",IF(E228=0,$C$3-SUM($C$12:C227),B228-D228))</f>
        <v>251.92999999999998</v>
      </c>
      <c r="D228" s="25">
        <f t="shared" si="25"/>
        <v>13.21</v>
      </c>
      <c r="E228" s="4">
        <f t="shared" si="26"/>
        <v>23</v>
      </c>
      <c r="F228" s="8">
        <f t="shared" si="27"/>
        <v>5948.9300000000294</v>
      </c>
      <c r="G228" s="34">
        <f t="shared" si="28"/>
        <v>49266</v>
      </c>
      <c r="H228" s="26">
        <f t="shared" si="29"/>
        <v>-4.2000000000000002E-4</v>
      </c>
      <c r="I228" s="35">
        <f t="shared" si="30"/>
        <v>30</v>
      </c>
      <c r="J228" s="27"/>
      <c r="K228" s="14"/>
    </row>
    <row r="229" spans="1:11" ht="15" x14ac:dyDescent="0.3">
      <c r="A229" s="36">
        <f t="shared" si="24"/>
        <v>218</v>
      </c>
      <c r="B229" s="37">
        <f t="shared" si="31"/>
        <v>265.14</v>
      </c>
      <c r="C229" s="37">
        <f>IF(ISNA(A229),"",IF(E229=0,$C$3-SUM($C$12:C228),B229-D229))</f>
        <v>252.88</v>
      </c>
      <c r="D229" s="37">
        <f t="shared" si="25"/>
        <v>12.26</v>
      </c>
      <c r="E229" s="38">
        <f t="shared" si="26"/>
        <v>22</v>
      </c>
      <c r="F229" s="39">
        <f t="shared" si="27"/>
        <v>5696.0500000000293</v>
      </c>
      <c r="G229" s="40">
        <f t="shared" si="28"/>
        <v>49296</v>
      </c>
      <c r="H229" s="26">
        <f t="shared" si="29"/>
        <v>-4.2000000000000002E-4</v>
      </c>
      <c r="I229" s="41">
        <f t="shared" si="30"/>
        <v>31</v>
      </c>
      <c r="J229" s="27"/>
      <c r="K229" s="14"/>
    </row>
    <row r="230" spans="1:11" ht="15" x14ac:dyDescent="0.3">
      <c r="A230" s="33">
        <f t="shared" si="24"/>
        <v>219</v>
      </c>
      <c r="B230" s="25">
        <f t="shared" si="31"/>
        <v>265.14</v>
      </c>
      <c r="C230" s="25">
        <f>IF(ISNA(A230),"",IF(E230=0,$C$3-SUM($C$12:C229),B230-D230))</f>
        <v>253.01</v>
      </c>
      <c r="D230" s="25">
        <f t="shared" si="25"/>
        <v>12.13</v>
      </c>
      <c r="E230" s="4">
        <f t="shared" si="26"/>
        <v>21</v>
      </c>
      <c r="F230" s="8">
        <f t="shared" si="27"/>
        <v>5443.0400000000291</v>
      </c>
      <c r="G230" s="34">
        <f t="shared" si="28"/>
        <v>49327</v>
      </c>
      <c r="H230" s="26">
        <f t="shared" si="29"/>
        <v>-4.2000000000000002E-4</v>
      </c>
      <c r="I230" s="35">
        <f t="shared" si="30"/>
        <v>31</v>
      </c>
      <c r="J230" s="27"/>
      <c r="K230" s="14"/>
    </row>
    <row r="231" spans="1:11" ht="15" x14ac:dyDescent="0.3">
      <c r="A231" s="36">
        <f t="shared" si="24"/>
        <v>220</v>
      </c>
      <c r="B231" s="37">
        <f t="shared" si="31"/>
        <v>265.14</v>
      </c>
      <c r="C231" s="37">
        <f>IF(ISNA(A231),"",IF(E231=0,$C$3-SUM($C$12:C230),B231-D231))</f>
        <v>253.54999999999998</v>
      </c>
      <c r="D231" s="37">
        <f t="shared" si="25"/>
        <v>11.59</v>
      </c>
      <c r="E231" s="38">
        <f t="shared" si="26"/>
        <v>20</v>
      </c>
      <c r="F231" s="39">
        <f t="shared" si="27"/>
        <v>5189.4900000000289</v>
      </c>
      <c r="G231" s="40">
        <f t="shared" si="28"/>
        <v>49358</v>
      </c>
      <c r="H231" s="26">
        <f t="shared" si="29"/>
        <v>-4.2000000000000002E-4</v>
      </c>
      <c r="I231" s="41">
        <f t="shared" si="30"/>
        <v>28</v>
      </c>
      <c r="J231" s="27"/>
      <c r="K231" s="14"/>
    </row>
    <row r="232" spans="1:11" ht="15" x14ac:dyDescent="0.3">
      <c r="A232" s="33">
        <f t="shared" si="24"/>
        <v>221</v>
      </c>
      <c r="B232" s="25">
        <f t="shared" si="31"/>
        <v>265.14</v>
      </c>
      <c r="C232" s="25">
        <f>IF(ISNA(A232),"",IF(E232=0,$C$3-SUM($C$12:C231),B232-D232))</f>
        <v>255.16</v>
      </c>
      <c r="D232" s="25">
        <f t="shared" si="25"/>
        <v>9.98</v>
      </c>
      <c r="E232" s="4">
        <f t="shared" si="26"/>
        <v>19</v>
      </c>
      <c r="F232" s="8">
        <f t="shared" si="27"/>
        <v>4934.330000000029</v>
      </c>
      <c r="G232" s="34">
        <f t="shared" si="28"/>
        <v>49386</v>
      </c>
      <c r="H232" s="26">
        <f t="shared" si="29"/>
        <v>-4.2000000000000002E-4</v>
      </c>
      <c r="I232" s="35">
        <f t="shared" si="30"/>
        <v>31</v>
      </c>
      <c r="J232" s="27"/>
      <c r="K232" s="14"/>
    </row>
    <row r="233" spans="1:11" ht="15" x14ac:dyDescent="0.3">
      <c r="A233" s="36">
        <f t="shared" si="24"/>
        <v>222</v>
      </c>
      <c r="B233" s="37">
        <f t="shared" si="31"/>
        <v>265.14</v>
      </c>
      <c r="C233" s="37">
        <f>IF(ISNA(A233),"",IF(E233=0,$C$3-SUM($C$12:C232),B233-D233))</f>
        <v>254.63</v>
      </c>
      <c r="D233" s="37">
        <f t="shared" si="25"/>
        <v>10.51</v>
      </c>
      <c r="E233" s="38">
        <f t="shared" si="26"/>
        <v>18</v>
      </c>
      <c r="F233" s="39">
        <f t="shared" si="27"/>
        <v>4679.7000000000289</v>
      </c>
      <c r="G233" s="40">
        <f t="shared" si="28"/>
        <v>49417</v>
      </c>
      <c r="H233" s="26">
        <f t="shared" si="29"/>
        <v>-4.2000000000000002E-4</v>
      </c>
      <c r="I233" s="41">
        <f t="shared" si="30"/>
        <v>30</v>
      </c>
      <c r="J233" s="27"/>
      <c r="K233" s="14"/>
    </row>
    <row r="234" spans="1:11" ht="15" x14ac:dyDescent="0.3">
      <c r="A234" s="33">
        <f t="shared" si="24"/>
        <v>223</v>
      </c>
      <c r="B234" s="25">
        <f t="shared" si="31"/>
        <v>265.14</v>
      </c>
      <c r="C234" s="25">
        <f>IF(ISNA(A234),"",IF(E234=0,$C$3-SUM($C$12:C233),B234-D234))</f>
        <v>255.48999999999998</v>
      </c>
      <c r="D234" s="25">
        <f t="shared" si="25"/>
        <v>9.65</v>
      </c>
      <c r="E234" s="4">
        <f t="shared" si="26"/>
        <v>17</v>
      </c>
      <c r="F234" s="8">
        <f t="shared" si="27"/>
        <v>4424.2100000000291</v>
      </c>
      <c r="G234" s="34">
        <f t="shared" si="28"/>
        <v>49447</v>
      </c>
      <c r="H234" s="26">
        <f t="shared" si="29"/>
        <v>-4.2000000000000002E-4</v>
      </c>
      <c r="I234" s="35">
        <f t="shared" si="30"/>
        <v>31</v>
      </c>
      <c r="J234" s="27"/>
      <c r="K234" s="14"/>
    </row>
    <row r="235" spans="1:11" ht="15" x14ac:dyDescent="0.3">
      <c r="A235" s="36">
        <f t="shared" si="24"/>
        <v>224</v>
      </c>
      <c r="B235" s="37">
        <f t="shared" si="31"/>
        <v>265.14</v>
      </c>
      <c r="C235" s="37">
        <f>IF(ISNA(A235),"",IF(E235=0,$C$3-SUM($C$12:C234),B235-D235))</f>
        <v>255.72</v>
      </c>
      <c r="D235" s="37">
        <f t="shared" si="25"/>
        <v>9.42</v>
      </c>
      <c r="E235" s="38">
        <f t="shared" si="26"/>
        <v>16</v>
      </c>
      <c r="F235" s="39">
        <f t="shared" si="27"/>
        <v>4168.4900000000289</v>
      </c>
      <c r="G235" s="40">
        <f t="shared" si="28"/>
        <v>49478</v>
      </c>
      <c r="H235" s="26">
        <f t="shared" si="29"/>
        <v>-4.2000000000000002E-4</v>
      </c>
      <c r="I235" s="41">
        <f t="shared" si="30"/>
        <v>30</v>
      </c>
      <c r="J235" s="27"/>
      <c r="K235" s="14"/>
    </row>
    <row r="236" spans="1:11" ht="15" x14ac:dyDescent="0.3">
      <c r="A236" s="33">
        <f t="shared" si="24"/>
        <v>225</v>
      </c>
      <c r="B236" s="25">
        <f t="shared" si="31"/>
        <v>265.14</v>
      </c>
      <c r="C236" s="25">
        <f>IF(ISNA(A236),"",IF(E236=0,$C$3-SUM($C$12:C235),B236-D236))</f>
        <v>256.55</v>
      </c>
      <c r="D236" s="25">
        <f t="shared" si="25"/>
        <v>8.59</v>
      </c>
      <c r="E236" s="4">
        <f t="shared" si="26"/>
        <v>15</v>
      </c>
      <c r="F236" s="8">
        <f t="shared" si="27"/>
        <v>3911.9400000000287</v>
      </c>
      <c r="G236" s="34">
        <f t="shared" si="28"/>
        <v>49508</v>
      </c>
      <c r="H236" s="26">
        <f t="shared" si="29"/>
        <v>-4.2000000000000002E-4</v>
      </c>
      <c r="I236" s="35">
        <f t="shared" si="30"/>
        <v>31</v>
      </c>
      <c r="J236" s="27"/>
      <c r="K236" s="14"/>
    </row>
    <row r="237" spans="1:11" ht="15" x14ac:dyDescent="0.3">
      <c r="A237" s="36">
        <f t="shared" si="24"/>
        <v>226</v>
      </c>
      <c r="B237" s="37">
        <f t="shared" si="31"/>
        <v>265.14</v>
      </c>
      <c r="C237" s="37">
        <f>IF(ISNA(A237),"",IF(E237=0,$C$3-SUM($C$12:C236),B237-D237))</f>
        <v>256.81</v>
      </c>
      <c r="D237" s="37">
        <f t="shared" si="25"/>
        <v>8.33</v>
      </c>
      <c r="E237" s="38">
        <f t="shared" si="26"/>
        <v>14</v>
      </c>
      <c r="F237" s="39">
        <f t="shared" si="27"/>
        <v>3655.1300000000288</v>
      </c>
      <c r="G237" s="40">
        <f t="shared" si="28"/>
        <v>49539</v>
      </c>
      <c r="H237" s="26">
        <f t="shared" si="29"/>
        <v>-4.2000000000000002E-4</v>
      </c>
      <c r="I237" s="41">
        <f t="shared" si="30"/>
        <v>31</v>
      </c>
      <c r="J237" s="27"/>
      <c r="K237" s="14"/>
    </row>
    <row r="238" spans="1:11" ht="15" x14ac:dyDescent="0.3">
      <c r="A238" s="33">
        <f t="shared" si="24"/>
        <v>227</v>
      </c>
      <c r="B238" s="25">
        <f t="shared" si="31"/>
        <v>265.14</v>
      </c>
      <c r="C238" s="25">
        <f>IF(ISNA(A238),"",IF(E238=0,$C$3-SUM($C$12:C237),B238-D238))</f>
        <v>257.34999999999997</v>
      </c>
      <c r="D238" s="25">
        <f t="shared" si="25"/>
        <v>7.79</v>
      </c>
      <c r="E238" s="4">
        <f t="shared" si="26"/>
        <v>13</v>
      </c>
      <c r="F238" s="8">
        <f t="shared" si="27"/>
        <v>3397.7800000000288</v>
      </c>
      <c r="G238" s="34">
        <f t="shared" si="28"/>
        <v>49570</v>
      </c>
      <c r="H238" s="26">
        <f t="shared" si="29"/>
        <v>-4.2000000000000002E-4</v>
      </c>
      <c r="I238" s="35">
        <f t="shared" si="30"/>
        <v>30</v>
      </c>
      <c r="J238" s="27"/>
      <c r="K238" s="14"/>
    </row>
    <row r="239" spans="1:11" ht="15" x14ac:dyDescent="0.3">
      <c r="A239" s="36">
        <f t="shared" si="24"/>
        <v>228</v>
      </c>
      <c r="B239" s="37">
        <f t="shared" si="31"/>
        <v>265.14</v>
      </c>
      <c r="C239" s="37">
        <f>IF(ISNA(A239),"",IF(E239=0,$C$3-SUM($C$12:C238),B239-D239))</f>
        <v>258.14</v>
      </c>
      <c r="D239" s="37">
        <f t="shared" si="25"/>
        <v>7</v>
      </c>
      <c r="E239" s="38">
        <f t="shared" si="26"/>
        <v>12</v>
      </c>
      <c r="F239" s="39">
        <f t="shared" si="27"/>
        <v>3139.640000000029</v>
      </c>
      <c r="G239" s="40">
        <f t="shared" si="28"/>
        <v>49600</v>
      </c>
      <c r="H239" s="26">
        <f t="shared" si="29"/>
        <v>-4.2000000000000002E-4</v>
      </c>
      <c r="I239" s="41">
        <f t="shared" si="30"/>
        <v>31</v>
      </c>
      <c r="J239" s="27"/>
      <c r="K239" s="14"/>
    </row>
    <row r="240" spans="1:11" ht="15" x14ac:dyDescent="0.3">
      <c r="A240" s="33">
        <f t="shared" si="24"/>
        <v>229</v>
      </c>
      <c r="B240" s="25">
        <f t="shared" si="31"/>
        <v>265.14</v>
      </c>
      <c r="C240" s="25">
        <f>IF(ISNA(A240),"",IF(E240=0,$C$3-SUM($C$12:C239),B240-D240))</f>
        <v>258.45</v>
      </c>
      <c r="D240" s="25">
        <f t="shared" si="25"/>
        <v>6.69</v>
      </c>
      <c r="E240" s="4">
        <f t="shared" si="26"/>
        <v>11</v>
      </c>
      <c r="F240" s="8">
        <f t="shared" si="27"/>
        <v>2881.1900000000292</v>
      </c>
      <c r="G240" s="34">
        <f t="shared" si="28"/>
        <v>49631</v>
      </c>
      <c r="H240" s="26">
        <f t="shared" si="29"/>
        <v>-4.2000000000000002E-4</v>
      </c>
      <c r="I240" s="35">
        <f t="shared" si="30"/>
        <v>30</v>
      </c>
      <c r="J240" s="27"/>
      <c r="K240" s="14"/>
    </row>
    <row r="241" spans="1:11" ht="15" x14ac:dyDescent="0.3">
      <c r="A241" s="36">
        <f t="shared" si="24"/>
        <v>230</v>
      </c>
      <c r="B241" s="37">
        <f t="shared" si="31"/>
        <v>265.14</v>
      </c>
      <c r="C241" s="37">
        <f>IF(ISNA(A241),"",IF(E241=0,$C$3-SUM($C$12:C240),B241-D241))</f>
        <v>259.2</v>
      </c>
      <c r="D241" s="37">
        <f t="shared" si="25"/>
        <v>5.94</v>
      </c>
      <c r="E241" s="38">
        <f t="shared" si="26"/>
        <v>10</v>
      </c>
      <c r="F241" s="39">
        <f t="shared" si="27"/>
        <v>2621.9900000000293</v>
      </c>
      <c r="G241" s="40">
        <f t="shared" si="28"/>
        <v>49661</v>
      </c>
      <c r="H241" s="26">
        <f t="shared" si="29"/>
        <v>-4.2000000000000002E-4</v>
      </c>
      <c r="I241" s="41">
        <f t="shared" si="30"/>
        <v>31</v>
      </c>
      <c r="J241" s="27"/>
      <c r="K241" s="14"/>
    </row>
    <row r="242" spans="1:11" ht="15" x14ac:dyDescent="0.3">
      <c r="A242" s="33">
        <f t="shared" si="24"/>
        <v>231</v>
      </c>
      <c r="B242" s="25">
        <f t="shared" si="31"/>
        <v>265.14</v>
      </c>
      <c r="C242" s="25">
        <f>IF(ISNA(A242),"",IF(E242=0,$C$3-SUM($C$12:C241),B242-D242))</f>
        <v>259.55</v>
      </c>
      <c r="D242" s="25">
        <f t="shared" si="25"/>
        <v>5.59</v>
      </c>
      <c r="E242" s="4">
        <f t="shared" si="26"/>
        <v>9</v>
      </c>
      <c r="F242" s="8">
        <f t="shared" si="27"/>
        <v>2362.4400000000292</v>
      </c>
      <c r="G242" s="34">
        <f t="shared" si="28"/>
        <v>49692</v>
      </c>
      <c r="H242" s="26">
        <f t="shared" si="29"/>
        <v>-4.2000000000000002E-4</v>
      </c>
      <c r="I242" s="35">
        <f t="shared" si="30"/>
        <v>31</v>
      </c>
      <c r="J242" s="27"/>
      <c r="K242" s="14"/>
    </row>
    <row r="243" spans="1:11" ht="15" x14ac:dyDescent="0.3">
      <c r="A243" s="36">
        <f t="shared" si="24"/>
        <v>232</v>
      </c>
      <c r="B243" s="37">
        <f t="shared" si="31"/>
        <v>265.14</v>
      </c>
      <c r="C243" s="37">
        <f>IF(ISNA(A243),"",IF(E243=0,$C$3-SUM($C$12:C242),B243-D243))</f>
        <v>260.12</v>
      </c>
      <c r="D243" s="37">
        <f t="shared" si="25"/>
        <v>5.0199999999999996</v>
      </c>
      <c r="E243" s="38">
        <f t="shared" si="26"/>
        <v>8</v>
      </c>
      <c r="F243" s="39">
        <f t="shared" si="27"/>
        <v>2102.3200000000293</v>
      </c>
      <c r="G243" s="40">
        <f t="shared" si="28"/>
        <v>49723</v>
      </c>
      <c r="H243" s="26">
        <f t="shared" si="29"/>
        <v>-4.2000000000000002E-4</v>
      </c>
      <c r="I243" s="41">
        <f t="shared" si="30"/>
        <v>29</v>
      </c>
      <c r="J243" s="27"/>
      <c r="K243" s="14"/>
    </row>
    <row r="244" spans="1:11" ht="15" x14ac:dyDescent="0.3">
      <c r="A244" s="33">
        <f t="shared" si="24"/>
        <v>233</v>
      </c>
      <c r="B244" s="25">
        <f t="shared" si="31"/>
        <v>265.14</v>
      </c>
      <c r="C244" s="25">
        <f>IF(ISNA(A244),"",IF(E244=0,$C$3-SUM($C$12:C243),B244-D244))</f>
        <v>260.95999999999998</v>
      </c>
      <c r="D244" s="25">
        <f t="shared" si="25"/>
        <v>4.18</v>
      </c>
      <c r="E244" s="4">
        <f t="shared" si="26"/>
        <v>7</v>
      </c>
      <c r="F244" s="8">
        <f t="shared" si="27"/>
        <v>1841.3600000000292</v>
      </c>
      <c r="G244" s="34">
        <f t="shared" si="28"/>
        <v>49752</v>
      </c>
      <c r="H244" s="26">
        <f t="shared" si="29"/>
        <v>-4.2000000000000002E-4</v>
      </c>
      <c r="I244" s="35">
        <f t="shared" si="30"/>
        <v>31</v>
      </c>
      <c r="J244" s="27"/>
      <c r="K244" s="14"/>
    </row>
    <row r="245" spans="1:11" ht="15" x14ac:dyDescent="0.3">
      <c r="A245" s="36">
        <f t="shared" si="24"/>
        <v>234</v>
      </c>
      <c r="B245" s="37">
        <f t="shared" si="31"/>
        <v>265.14</v>
      </c>
      <c r="C245" s="37">
        <f>IF(ISNA(A245),"",IF(E245=0,$C$3-SUM($C$12:C244),B245-D245))</f>
        <v>261.22999999999996</v>
      </c>
      <c r="D245" s="37">
        <f t="shared" si="25"/>
        <v>3.91</v>
      </c>
      <c r="E245" s="38">
        <f t="shared" si="26"/>
        <v>6</v>
      </c>
      <c r="F245" s="39">
        <f t="shared" si="27"/>
        <v>1580.1300000000292</v>
      </c>
      <c r="G245" s="40">
        <f t="shared" si="28"/>
        <v>49783</v>
      </c>
      <c r="H245" s="26">
        <f t="shared" si="29"/>
        <v>-4.2000000000000002E-4</v>
      </c>
      <c r="I245" s="41">
        <f t="shared" si="30"/>
        <v>30</v>
      </c>
      <c r="J245" s="27"/>
      <c r="K245" s="14"/>
    </row>
    <row r="246" spans="1:11" ht="15" x14ac:dyDescent="0.3">
      <c r="A246" s="33">
        <f t="shared" si="24"/>
        <v>235</v>
      </c>
      <c r="B246" s="25">
        <f t="shared" si="31"/>
        <v>265.14</v>
      </c>
      <c r="C246" s="25">
        <f>IF(ISNA(A246),"",IF(E246=0,$C$3-SUM($C$12:C245),B246-D246))</f>
        <v>261.89</v>
      </c>
      <c r="D246" s="25">
        <f t="shared" si="25"/>
        <v>3.25</v>
      </c>
      <c r="E246" s="4">
        <f t="shared" si="26"/>
        <v>5</v>
      </c>
      <c r="F246" s="8">
        <f t="shared" si="27"/>
        <v>1318.2400000000293</v>
      </c>
      <c r="G246" s="34">
        <f t="shared" si="28"/>
        <v>49813</v>
      </c>
      <c r="H246" s="26">
        <f t="shared" si="29"/>
        <v>-4.2000000000000002E-4</v>
      </c>
      <c r="I246" s="35">
        <f t="shared" si="30"/>
        <v>31</v>
      </c>
      <c r="J246" s="27"/>
      <c r="K246" s="14"/>
    </row>
    <row r="247" spans="1:11" ht="15" x14ac:dyDescent="0.3">
      <c r="A247" s="36">
        <f t="shared" si="24"/>
        <v>236</v>
      </c>
      <c r="B247" s="37">
        <f t="shared" si="31"/>
        <v>265.14</v>
      </c>
      <c r="C247" s="37">
        <f>IF(ISNA(A247),"",IF(E247=0,$C$3-SUM($C$12:C246),B247-D247))</f>
        <v>262.33999999999997</v>
      </c>
      <c r="D247" s="37">
        <f t="shared" si="25"/>
        <v>2.8</v>
      </c>
      <c r="E247" s="38">
        <f t="shared" si="26"/>
        <v>4</v>
      </c>
      <c r="F247" s="39">
        <f t="shared" si="27"/>
        <v>1055.9000000000294</v>
      </c>
      <c r="G247" s="40">
        <f t="shared" si="28"/>
        <v>49844</v>
      </c>
      <c r="H247" s="26">
        <f t="shared" si="29"/>
        <v>-4.2000000000000002E-4</v>
      </c>
      <c r="I247" s="41">
        <f t="shared" si="30"/>
        <v>30</v>
      </c>
      <c r="J247" s="27"/>
      <c r="K247" s="14"/>
    </row>
    <row r="248" spans="1:11" ht="15" x14ac:dyDescent="0.3">
      <c r="A248" s="33">
        <f t="shared" si="24"/>
        <v>237</v>
      </c>
      <c r="B248" s="25">
        <f t="shared" si="31"/>
        <v>265.14</v>
      </c>
      <c r="C248" s="25">
        <f>IF(ISNA(A248),"",IF(E248=0,$C$3-SUM($C$12:C247),B248-D248))</f>
        <v>262.96999999999997</v>
      </c>
      <c r="D248" s="25">
        <f t="shared" si="25"/>
        <v>2.17</v>
      </c>
      <c r="E248" s="4">
        <f t="shared" si="26"/>
        <v>3</v>
      </c>
      <c r="F248" s="8">
        <f t="shared" si="27"/>
        <v>792.93000000002939</v>
      </c>
      <c r="G248" s="34">
        <f t="shared" si="28"/>
        <v>49874</v>
      </c>
      <c r="H248" s="26">
        <f t="shared" si="29"/>
        <v>-4.2000000000000002E-4</v>
      </c>
      <c r="I248" s="35">
        <f t="shared" si="30"/>
        <v>31</v>
      </c>
      <c r="J248" s="27"/>
      <c r="K248" s="14"/>
    </row>
    <row r="249" spans="1:11" ht="15" x14ac:dyDescent="0.3">
      <c r="A249" s="36">
        <f t="shared" si="24"/>
        <v>238</v>
      </c>
      <c r="B249" s="37">
        <f t="shared" si="31"/>
        <v>265.14</v>
      </c>
      <c r="C249" s="37">
        <f>IF(ISNA(A249),"",IF(E249=0,$C$3-SUM($C$12:C248),B249-D249))</f>
        <v>263.45999999999998</v>
      </c>
      <c r="D249" s="37">
        <f t="shared" si="25"/>
        <v>1.68</v>
      </c>
      <c r="E249" s="38">
        <f t="shared" si="26"/>
        <v>2</v>
      </c>
      <c r="F249" s="39">
        <f t="shared" si="27"/>
        <v>529.47000000002936</v>
      </c>
      <c r="G249" s="40">
        <f t="shared" si="28"/>
        <v>49905</v>
      </c>
      <c r="H249" s="26">
        <f t="shared" si="29"/>
        <v>-4.2000000000000002E-4</v>
      </c>
      <c r="I249" s="41">
        <f t="shared" si="30"/>
        <v>31</v>
      </c>
      <c r="J249" s="27"/>
      <c r="K249" s="14"/>
    </row>
    <row r="250" spans="1:11" ht="15" x14ac:dyDescent="0.3">
      <c r="A250" s="33">
        <f t="shared" si="24"/>
        <v>239</v>
      </c>
      <c r="B250" s="25">
        <f t="shared" si="31"/>
        <v>265.14</v>
      </c>
      <c r="C250" s="25">
        <f>IF(ISNA(A250),"",IF(E250=0,$C$3-SUM($C$12:C249),B250-D250))</f>
        <v>264.02</v>
      </c>
      <c r="D250" s="25">
        <f t="shared" si="25"/>
        <v>1.1200000000000001</v>
      </c>
      <c r="E250" s="4">
        <f t="shared" si="26"/>
        <v>1</v>
      </c>
      <c r="F250" s="8">
        <f t="shared" si="27"/>
        <v>265.45000000002938</v>
      </c>
      <c r="G250" s="34">
        <f t="shared" si="28"/>
        <v>49936</v>
      </c>
      <c r="H250" s="26">
        <f t="shared" si="29"/>
        <v>-4.2000000000000002E-4</v>
      </c>
      <c r="I250" s="35">
        <f t="shared" si="30"/>
        <v>30</v>
      </c>
      <c r="J250" s="27"/>
      <c r="K250" s="14"/>
    </row>
    <row r="251" spans="1:11" ht="15" x14ac:dyDescent="0.3">
      <c r="A251" s="36">
        <f t="shared" si="24"/>
        <v>240</v>
      </c>
      <c r="B251" s="37">
        <f t="shared" si="31"/>
        <v>265.14</v>
      </c>
      <c r="C251" s="37">
        <f>IF(ISNA(A251),"",IF(E251=0,$C$3-SUM($C$12:C250),B251-D251))</f>
        <v>265.44999999998254</v>
      </c>
      <c r="D251" s="37">
        <f t="shared" si="25"/>
        <v>0.55000000000000004</v>
      </c>
      <c r="E251" s="38">
        <f t="shared" si="26"/>
        <v>0</v>
      </c>
      <c r="F251" s="39">
        <f t="shared" si="27"/>
        <v>4.6838977141305804E-11</v>
      </c>
      <c r="G251" s="40">
        <f t="shared" si="28"/>
        <v>49966</v>
      </c>
      <c r="H251" s="26">
        <f t="shared" si="29"/>
        <v>-4.2000000000000002E-4</v>
      </c>
      <c r="I251" s="41">
        <f t="shared" si="30"/>
        <v>31</v>
      </c>
      <c r="J251" s="27"/>
      <c r="K251" s="14"/>
    </row>
    <row r="252" spans="1:11" ht="15" x14ac:dyDescent="0.3">
      <c r="A252" s="33" t="e">
        <f t="shared" si="24"/>
        <v>#N/A</v>
      </c>
      <c r="B252" s="25" t="str">
        <f t="shared" si="31"/>
        <v/>
      </c>
      <c r="C252" s="25" t="str">
        <f>IF(ISNA(A252),"",IF(E252=0,$C$3-SUM($C$12:C251),B252-D252))</f>
        <v/>
      </c>
      <c r="D252" s="25" t="str">
        <f t="shared" si="25"/>
        <v/>
      </c>
      <c r="E252" s="4" t="str">
        <f t="shared" si="26"/>
        <v/>
      </c>
      <c r="F252" s="8" t="str">
        <f t="shared" si="27"/>
        <v/>
      </c>
      <c r="G252" s="34" t="str">
        <f t="shared" si="28"/>
        <v/>
      </c>
      <c r="H252" s="26" t="str">
        <f t="shared" si="29"/>
        <v/>
      </c>
      <c r="I252" s="35" t="str">
        <f t="shared" si="30"/>
        <v/>
      </c>
      <c r="J252" s="27"/>
      <c r="K252" s="14"/>
    </row>
    <row r="253" spans="1:11" ht="15" x14ac:dyDescent="0.3">
      <c r="A253" s="36" t="e">
        <f t="shared" si="24"/>
        <v>#N/A</v>
      </c>
      <c r="B253" s="37" t="str">
        <f t="shared" si="31"/>
        <v/>
      </c>
      <c r="C253" s="37" t="str">
        <f>IF(ISNA(A253),"",IF(E253=0,$C$3-SUM($C$12:C252),B253-D253))</f>
        <v/>
      </c>
      <c r="D253" s="37" t="str">
        <f t="shared" si="25"/>
        <v/>
      </c>
      <c r="E253" s="38" t="str">
        <f t="shared" si="26"/>
        <v/>
      </c>
      <c r="F253" s="39" t="str">
        <f t="shared" si="27"/>
        <v/>
      </c>
      <c r="G253" s="40" t="str">
        <f t="shared" si="28"/>
        <v/>
      </c>
      <c r="H253" s="26" t="str">
        <f t="shared" si="29"/>
        <v/>
      </c>
      <c r="I253" s="41" t="str">
        <f t="shared" si="30"/>
        <v/>
      </c>
      <c r="J253" s="27"/>
      <c r="K253" s="14"/>
    </row>
    <row r="254" spans="1:11" ht="15" x14ac:dyDescent="0.3">
      <c r="A254" s="33" t="e">
        <f t="shared" si="24"/>
        <v>#N/A</v>
      </c>
      <c r="B254" s="25" t="str">
        <f t="shared" si="31"/>
        <v/>
      </c>
      <c r="C254" s="25" t="str">
        <f>IF(ISNA(A254),"",IF(E254=0,$C$3-SUM($C$12:C253),B254-D254))</f>
        <v/>
      </c>
      <c r="D254" s="25" t="str">
        <f t="shared" si="25"/>
        <v/>
      </c>
      <c r="E254" s="4" t="str">
        <f t="shared" si="26"/>
        <v/>
      </c>
      <c r="F254" s="8" t="str">
        <f t="shared" si="27"/>
        <v/>
      </c>
      <c r="G254" s="34" t="str">
        <f t="shared" si="28"/>
        <v/>
      </c>
      <c r="H254" s="26" t="str">
        <f t="shared" si="29"/>
        <v/>
      </c>
      <c r="I254" s="35" t="str">
        <f t="shared" si="30"/>
        <v/>
      </c>
      <c r="J254" s="27"/>
      <c r="K254" s="14"/>
    </row>
    <row r="255" spans="1:11" ht="15" x14ac:dyDescent="0.3">
      <c r="A255" s="36" t="e">
        <f t="shared" si="24"/>
        <v>#N/A</v>
      </c>
      <c r="B255" s="37" t="str">
        <f t="shared" si="31"/>
        <v/>
      </c>
      <c r="C255" s="37" t="str">
        <f>IF(ISNA(A255),"",IF(E255=0,$C$3-SUM($C$12:C254),B255-D255))</f>
        <v/>
      </c>
      <c r="D255" s="37" t="str">
        <f t="shared" si="25"/>
        <v/>
      </c>
      <c r="E255" s="38" t="str">
        <f t="shared" si="26"/>
        <v/>
      </c>
      <c r="F255" s="39" t="str">
        <f t="shared" si="27"/>
        <v/>
      </c>
      <c r="G255" s="40" t="str">
        <f t="shared" si="28"/>
        <v/>
      </c>
      <c r="H255" s="26" t="str">
        <f t="shared" si="29"/>
        <v/>
      </c>
      <c r="I255" s="41" t="str">
        <f t="shared" si="30"/>
        <v/>
      </c>
      <c r="J255" s="27"/>
      <c r="K255" s="14"/>
    </row>
    <row r="256" spans="1:11" ht="15" x14ac:dyDescent="0.3">
      <c r="A256" s="33" t="e">
        <f t="shared" si="24"/>
        <v>#N/A</v>
      </c>
      <c r="B256" s="25" t="str">
        <f t="shared" si="31"/>
        <v/>
      </c>
      <c r="C256" s="25" t="str">
        <f>IF(ISNA(A256),"",IF(E256=0,$C$3-SUM($C$12:C255),B256-D256))</f>
        <v/>
      </c>
      <c r="D256" s="25" t="str">
        <f t="shared" si="25"/>
        <v/>
      </c>
      <c r="E256" s="4" t="str">
        <f t="shared" si="26"/>
        <v/>
      </c>
      <c r="F256" s="8" t="str">
        <f t="shared" si="27"/>
        <v/>
      </c>
      <c r="G256" s="34" t="str">
        <f t="shared" si="28"/>
        <v/>
      </c>
      <c r="H256" s="26" t="str">
        <f t="shared" si="29"/>
        <v/>
      </c>
      <c r="I256" s="35" t="str">
        <f t="shared" si="30"/>
        <v/>
      </c>
      <c r="J256" s="27"/>
      <c r="K256" s="14"/>
    </row>
    <row r="257" spans="1:11" ht="15" x14ac:dyDescent="0.3">
      <c r="A257" s="36" t="e">
        <f t="shared" si="24"/>
        <v>#N/A</v>
      </c>
      <c r="B257" s="37" t="str">
        <f t="shared" si="31"/>
        <v/>
      </c>
      <c r="C257" s="37" t="str">
        <f>IF(ISNA(A257),"",IF(E257=0,$C$3-SUM($C$12:C256),B257-D257))</f>
        <v/>
      </c>
      <c r="D257" s="37" t="str">
        <f t="shared" si="25"/>
        <v/>
      </c>
      <c r="E257" s="38" t="str">
        <f t="shared" si="26"/>
        <v/>
      </c>
      <c r="F257" s="39" t="str">
        <f t="shared" si="27"/>
        <v/>
      </c>
      <c r="G257" s="40" t="str">
        <f t="shared" si="28"/>
        <v/>
      </c>
      <c r="H257" s="26" t="str">
        <f t="shared" si="29"/>
        <v/>
      </c>
      <c r="I257" s="41" t="str">
        <f t="shared" si="30"/>
        <v/>
      </c>
      <c r="J257" s="27"/>
      <c r="K257" s="14"/>
    </row>
    <row r="258" spans="1:11" ht="15" x14ac:dyDescent="0.3">
      <c r="A258" s="33" t="e">
        <f t="shared" si="24"/>
        <v>#N/A</v>
      </c>
      <c r="B258" s="25" t="str">
        <f t="shared" si="31"/>
        <v/>
      </c>
      <c r="C258" s="25" t="str">
        <f>IF(ISNA(A258),"",IF(E258=0,$C$3-SUM($C$12:C257),B258-D258))</f>
        <v/>
      </c>
      <c r="D258" s="25" t="str">
        <f t="shared" si="25"/>
        <v/>
      </c>
      <c r="E258" s="4" t="str">
        <f t="shared" si="26"/>
        <v/>
      </c>
      <c r="F258" s="8" t="str">
        <f t="shared" si="27"/>
        <v/>
      </c>
      <c r="G258" s="34" t="str">
        <f t="shared" si="28"/>
        <v/>
      </c>
      <c r="H258" s="26" t="str">
        <f t="shared" si="29"/>
        <v/>
      </c>
      <c r="I258" s="35" t="str">
        <f t="shared" si="30"/>
        <v/>
      </c>
      <c r="J258" s="27"/>
      <c r="K258" s="14"/>
    </row>
    <row r="259" spans="1:11" ht="15" x14ac:dyDescent="0.3">
      <c r="A259" s="36" t="e">
        <f t="shared" si="24"/>
        <v>#N/A</v>
      </c>
      <c r="B259" s="37" t="str">
        <f t="shared" si="31"/>
        <v/>
      </c>
      <c r="C259" s="37" t="str">
        <f>IF(ISNA(A259),"",IF(E259=0,$C$3-SUM($C$12:C258),B259-D259))</f>
        <v/>
      </c>
      <c r="D259" s="37" t="str">
        <f t="shared" si="25"/>
        <v/>
      </c>
      <c r="E259" s="38" t="str">
        <f t="shared" si="26"/>
        <v/>
      </c>
      <c r="F259" s="39" t="str">
        <f t="shared" si="27"/>
        <v/>
      </c>
      <c r="G259" s="40" t="str">
        <f t="shared" si="28"/>
        <v/>
      </c>
      <c r="H259" s="26" t="str">
        <f t="shared" si="29"/>
        <v/>
      </c>
      <c r="I259" s="41" t="str">
        <f t="shared" si="30"/>
        <v/>
      </c>
      <c r="J259" s="27"/>
      <c r="K259" s="14"/>
    </row>
    <row r="260" spans="1:11" ht="15" x14ac:dyDescent="0.3">
      <c r="A260" s="33" t="e">
        <f t="shared" si="24"/>
        <v>#N/A</v>
      </c>
      <c r="B260" s="25" t="str">
        <f t="shared" si="31"/>
        <v/>
      </c>
      <c r="C260" s="25" t="str">
        <f>IF(ISNA(A260),"",IF(E260=0,$C$3-SUM($C$12:C259),B260-D260))</f>
        <v/>
      </c>
      <c r="D260" s="25" t="str">
        <f t="shared" si="25"/>
        <v/>
      </c>
      <c r="E260" s="4" t="str">
        <f t="shared" si="26"/>
        <v/>
      </c>
      <c r="F260" s="8" t="str">
        <f t="shared" si="27"/>
        <v/>
      </c>
      <c r="G260" s="34" t="str">
        <f t="shared" si="28"/>
        <v/>
      </c>
      <c r="H260" s="26" t="str">
        <f t="shared" si="29"/>
        <v/>
      </c>
      <c r="I260" s="35" t="str">
        <f t="shared" si="30"/>
        <v/>
      </c>
      <c r="J260" s="27"/>
      <c r="K260" s="14"/>
    </row>
    <row r="261" spans="1:11" ht="15" x14ac:dyDescent="0.3">
      <c r="A261" s="36" t="e">
        <f t="shared" si="24"/>
        <v>#N/A</v>
      </c>
      <c r="B261" s="37" t="str">
        <f t="shared" si="31"/>
        <v/>
      </c>
      <c r="C261" s="37" t="str">
        <f>IF(ISNA(A261),"",IF(E261=0,$C$3-SUM($C$12:C260),B261-D261))</f>
        <v/>
      </c>
      <c r="D261" s="37" t="str">
        <f t="shared" si="25"/>
        <v/>
      </c>
      <c r="E261" s="38" t="str">
        <f t="shared" si="26"/>
        <v/>
      </c>
      <c r="F261" s="39" t="str">
        <f t="shared" si="27"/>
        <v/>
      </c>
      <c r="G261" s="40" t="str">
        <f t="shared" si="28"/>
        <v/>
      </c>
      <c r="H261" s="26" t="str">
        <f t="shared" si="29"/>
        <v/>
      </c>
      <c r="I261" s="41" t="str">
        <f t="shared" si="30"/>
        <v/>
      </c>
      <c r="J261" s="27"/>
      <c r="K261" s="14"/>
    </row>
    <row r="262" spans="1:11" ht="15" x14ac:dyDescent="0.3">
      <c r="A262" s="33" t="e">
        <f t="shared" si="24"/>
        <v>#N/A</v>
      </c>
      <c r="B262" s="25" t="str">
        <f t="shared" si="31"/>
        <v/>
      </c>
      <c r="C262" s="25" t="str">
        <f>IF(ISNA(A262),"",IF(E262=0,$C$3-SUM($C$12:C261),B262-D262))</f>
        <v/>
      </c>
      <c r="D262" s="25" t="str">
        <f t="shared" si="25"/>
        <v/>
      </c>
      <c r="E262" s="4" t="str">
        <f t="shared" si="26"/>
        <v/>
      </c>
      <c r="F262" s="8" t="str">
        <f t="shared" si="27"/>
        <v/>
      </c>
      <c r="G262" s="34" t="str">
        <f t="shared" si="28"/>
        <v/>
      </c>
      <c r="H262" s="26" t="str">
        <f t="shared" si="29"/>
        <v/>
      </c>
      <c r="I262" s="35" t="str">
        <f t="shared" si="30"/>
        <v/>
      </c>
      <c r="J262" s="27"/>
      <c r="K262" s="14"/>
    </row>
    <row r="263" spans="1:11" ht="15" x14ac:dyDescent="0.3">
      <c r="A263" s="36" t="e">
        <f t="shared" si="24"/>
        <v>#N/A</v>
      </c>
      <c r="B263" s="37" t="str">
        <f t="shared" si="31"/>
        <v/>
      </c>
      <c r="C263" s="37" t="str">
        <f>IF(ISNA(A263),"",IF(E263=0,$C$3-SUM($C$12:C262),B263-D263))</f>
        <v/>
      </c>
      <c r="D263" s="37" t="str">
        <f t="shared" si="25"/>
        <v/>
      </c>
      <c r="E263" s="38" t="str">
        <f t="shared" si="26"/>
        <v/>
      </c>
      <c r="F263" s="39" t="str">
        <f t="shared" si="27"/>
        <v/>
      </c>
      <c r="G263" s="40" t="str">
        <f t="shared" si="28"/>
        <v/>
      </c>
      <c r="H263" s="26" t="str">
        <f t="shared" si="29"/>
        <v/>
      </c>
      <c r="I263" s="41" t="str">
        <f t="shared" si="30"/>
        <v/>
      </c>
      <c r="J263" s="27"/>
      <c r="K263" s="14"/>
    </row>
    <row r="264" spans="1:11" ht="15" x14ac:dyDescent="0.3">
      <c r="A264" s="33" t="e">
        <f t="shared" si="24"/>
        <v>#N/A</v>
      </c>
      <c r="B264" s="25" t="str">
        <f t="shared" si="31"/>
        <v/>
      </c>
      <c r="C264" s="25" t="str">
        <f>IF(ISNA(A264),"",IF(E264=0,$C$3-SUM($C$12:C263),B264-D264))</f>
        <v/>
      </c>
      <c r="D264" s="25" t="str">
        <f t="shared" si="25"/>
        <v/>
      </c>
      <c r="E264" s="4" t="str">
        <f t="shared" si="26"/>
        <v/>
      </c>
      <c r="F264" s="8" t="str">
        <f t="shared" si="27"/>
        <v/>
      </c>
      <c r="G264" s="34" t="str">
        <f t="shared" si="28"/>
        <v/>
      </c>
      <c r="H264" s="26" t="str">
        <f t="shared" si="29"/>
        <v/>
      </c>
      <c r="I264" s="35" t="str">
        <f t="shared" si="30"/>
        <v/>
      </c>
      <c r="J264" s="27"/>
      <c r="K264" s="14"/>
    </row>
    <row r="265" spans="1:11" ht="15" x14ac:dyDescent="0.3">
      <c r="A265" s="36" t="e">
        <f t="shared" si="24"/>
        <v>#N/A</v>
      </c>
      <c r="B265" s="37" t="str">
        <f t="shared" si="31"/>
        <v/>
      </c>
      <c r="C265" s="37" t="str">
        <f>IF(ISNA(A265),"",IF(E265=0,$C$3-SUM($C$12:C264),B265-D265))</f>
        <v/>
      </c>
      <c r="D265" s="37" t="str">
        <f t="shared" si="25"/>
        <v/>
      </c>
      <c r="E265" s="38" t="str">
        <f t="shared" si="26"/>
        <v/>
      </c>
      <c r="F265" s="39" t="str">
        <f t="shared" si="27"/>
        <v/>
      </c>
      <c r="G265" s="40" t="str">
        <f t="shared" si="28"/>
        <v/>
      </c>
      <c r="H265" s="26" t="str">
        <f t="shared" si="29"/>
        <v/>
      </c>
      <c r="I265" s="41" t="str">
        <f t="shared" si="30"/>
        <v/>
      </c>
      <c r="J265" s="27"/>
      <c r="K265" s="14"/>
    </row>
    <row r="266" spans="1:11" ht="15" x14ac:dyDescent="0.3">
      <c r="A266" s="33" t="e">
        <f t="shared" si="24"/>
        <v>#N/A</v>
      </c>
      <c r="B266" s="25" t="str">
        <f t="shared" si="31"/>
        <v/>
      </c>
      <c r="C266" s="25" t="str">
        <f>IF(ISNA(A266),"",IF(E266=0,$C$3-SUM($C$12:C265),B266-D266))</f>
        <v/>
      </c>
      <c r="D266" s="25" t="str">
        <f t="shared" si="25"/>
        <v/>
      </c>
      <c r="E266" s="4" t="str">
        <f t="shared" si="26"/>
        <v/>
      </c>
      <c r="F266" s="8" t="str">
        <f t="shared" si="27"/>
        <v/>
      </c>
      <c r="G266" s="34" t="str">
        <f t="shared" si="28"/>
        <v/>
      </c>
      <c r="H266" s="26" t="str">
        <f t="shared" si="29"/>
        <v/>
      </c>
      <c r="I266" s="35" t="str">
        <f t="shared" si="30"/>
        <v/>
      </c>
      <c r="J266" s="27"/>
      <c r="K266" s="14"/>
    </row>
    <row r="267" spans="1:11" ht="15" x14ac:dyDescent="0.3">
      <c r="A267" s="36" t="e">
        <f t="shared" si="24"/>
        <v>#N/A</v>
      </c>
      <c r="B267" s="37" t="str">
        <f t="shared" si="31"/>
        <v/>
      </c>
      <c r="C267" s="37" t="str">
        <f>IF(ISNA(A267),"",IF(E267=0,$C$3-SUM($C$12:C266),B267-D267))</f>
        <v/>
      </c>
      <c r="D267" s="37" t="str">
        <f t="shared" si="25"/>
        <v/>
      </c>
      <c r="E267" s="38" t="str">
        <f t="shared" si="26"/>
        <v/>
      </c>
      <c r="F267" s="39" t="str">
        <f t="shared" si="27"/>
        <v/>
      </c>
      <c r="G267" s="40" t="str">
        <f t="shared" si="28"/>
        <v/>
      </c>
      <c r="H267" s="26" t="str">
        <f t="shared" si="29"/>
        <v/>
      </c>
      <c r="I267" s="41" t="str">
        <f t="shared" si="30"/>
        <v/>
      </c>
      <c r="J267" s="27"/>
      <c r="K267" s="14"/>
    </row>
    <row r="268" spans="1:11" ht="15" x14ac:dyDescent="0.3">
      <c r="A268" s="33" t="e">
        <f t="shared" si="24"/>
        <v>#N/A</v>
      </c>
      <c r="B268" s="25" t="str">
        <f t="shared" si="31"/>
        <v/>
      </c>
      <c r="C268" s="25" t="str">
        <f>IF(ISNA(A268),"",IF(E268=0,$C$3-SUM($C$12:C267),B268-D268))</f>
        <v/>
      </c>
      <c r="D268" s="25" t="str">
        <f t="shared" si="25"/>
        <v/>
      </c>
      <c r="E268" s="4" t="str">
        <f t="shared" si="26"/>
        <v/>
      </c>
      <c r="F268" s="8" t="str">
        <f t="shared" si="27"/>
        <v/>
      </c>
      <c r="G268" s="34" t="str">
        <f t="shared" si="28"/>
        <v/>
      </c>
      <c r="H268" s="26" t="str">
        <f t="shared" si="29"/>
        <v/>
      </c>
      <c r="I268" s="35" t="str">
        <f t="shared" si="30"/>
        <v/>
      </c>
      <c r="J268" s="27"/>
      <c r="K268" s="14"/>
    </row>
    <row r="269" spans="1:11" ht="15" x14ac:dyDescent="0.3">
      <c r="A269" s="36" t="e">
        <f t="shared" si="24"/>
        <v>#N/A</v>
      </c>
      <c r="B269" s="37" t="str">
        <f t="shared" si="31"/>
        <v/>
      </c>
      <c r="C269" s="37" t="str">
        <f>IF(ISNA(A269),"",IF(E269=0,$C$3-SUM($C$12:C268),B269-D269))</f>
        <v/>
      </c>
      <c r="D269" s="37" t="str">
        <f t="shared" si="25"/>
        <v/>
      </c>
      <c r="E269" s="38" t="str">
        <f t="shared" si="26"/>
        <v/>
      </c>
      <c r="F269" s="39" t="str">
        <f t="shared" si="27"/>
        <v/>
      </c>
      <c r="G269" s="40" t="str">
        <f t="shared" si="28"/>
        <v/>
      </c>
      <c r="H269" s="26" t="str">
        <f t="shared" si="29"/>
        <v/>
      </c>
      <c r="I269" s="41" t="str">
        <f t="shared" si="30"/>
        <v/>
      </c>
      <c r="J269" s="27"/>
      <c r="K269" s="14"/>
    </row>
    <row r="270" spans="1:11" ht="15" x14ac:dyDescent="0.3">
      <c r="A270" s="33" t="e">
        <f t="shared" ref="A270:A333" si="32">IF((A269+1)&lt;=$C$6,A269+1,NA())</f>
        <v>#N/A</v>
      </c>
      <c r="B270" s="25" t="str">
        <f t="shared" si="31"/>
        <v/>
      </c>
      <c r="C270" s="25" t="str">
        <f>IF(ISNA(A270),"",IF(E270=0,$C$3-SUM($C$12:C269),B270-D270))</f>
        <v/>
      </c>
      <c r="D270" s="25" t="str">
        <f t="shared" ref="D270:D333" si="33">IF(ISNA(A270),"",-ROUND(IPMT(($C$4+H269)/(DATE(YEAR(G269)+1,1,1)-DATE(YEAR(G269),1,1))*I269,1,E269,F269),2))</f>
        <v/>
      </c>
      <c r="E270" s="4" t="str">
        <f t="shared" ref="E270:E333" si="34">IF(ISNA(A270),"",E269-1)</f>
        <v/>
      </c>
      <c r="F270" s="8" t="str">
        <f t="shared" ref="F270:F333" si="35">IF(ISNA(A270),"",F269-C270-J270)</f>
        <v/>
      </c>
      <c r="G270" s="34" t="str">
        <f t="shared" ref="G270:G333" si="36">IF(ISNA(A270),"",G269+I269)</f>
        <v/>
      </c>
      <c r="H270" s="26" t="str">
        <f t="shared" ref="H270:H333" si="37">IF(ISNA(A270),"",H269)</f>
        <v/>
      </c>
      <c r="I270" s="35" t="str">
        <f t="shared" ref="I270:I333" si="38">IF(ISNA(A270),"",DAY(DATE(YEAR(G270),MONTH(G270)+1,1)-1))</f>
        <v/>
      </c>
      <c r="J270" s="27"/>
      <c r="K270" s="14"/>
    </row>
    <row r="271" spans="1:11" ht="15" x14ac:dyDescent="0.3">
      <c r="A271" s="36" t="e">
        <f t="shared" si="32"/>
        <v>#N/A</v>
      </c>
      <c r="B271" s="37" t="str">
        <f t="shared" ref="B271:B334" si="39">IF(ISNA(A271),"",IF(AND(H270=H271,J270=""),B270,-PMT(($C$4+H271)/12,E270,F270)))</f>
        <v/>
      </c>
      <c r="C271" s="37" t="str">
        <f>IF(ISNA(A271),"",IF(E271=0,$C$3-SUM($C$12:C270),B271-D271))</f>
        <v/>
      </c>
      <c r="D271" s="37" t="str">
        <f t="shared" si="33"/>
        <v/>
      </c>
      <c r="E271" s="38" t="str">
        <f t="shared" si="34"/>
        <v/>
      </c>
      <c r="F271" s="39" t="str">
        <f t="shared" si="35"/>
        <v/>
      </c>
      <c r="G271" s="40" t="str">
        <f t="shared" si="36"/>
        <v/>
      </c>
      <c r="H271" s="26" t="str">
        <f t="shared" si="37"/>
        <v/>
      </c>
      <c r="I271" s="41" t="str">
        <f t="shared" si="38"/>
        <v/>
      </c>
      <c r="J271" s="27"/>
      <c r="K271" s="14"/>
    </row>
    <row r="272" spans="1:11" ht="15" x14ac:dyDescent="0.3">
      <c r="A272" s="33" t="e">
        <f t="shared" si="32"/>
        <v>#N/A</v>
      </c>
      <c r="B272" s="25" t="str">
        <f t="shared" si="39"/>
        <v/>
      </c>
      <c r="C272" s="25" t="str">
        <f>IF(ISNA(A272),"",IF(E272=0,$C$3-SUM($C$12:C271),B272-D272))</f>
        <v/>
      </c>
      <c r="D272" s="25" t="str">
        <f t="shared" si="33"/>
        <v/>
      </c>
      <c r="E272" s="4" t="str">
        <f t="shared" si="34"/>
        <v/>
      </c>
      <c r="F272" s="8" t="str">
        <f t="shared" si="35"/>
        <v/>
      </c>
      <c r="G272" s="34" t="str">
        <f t="shared" si="36"/>
        <v/>
      </c>
      <c r="H272" s="26" t="str">
        <f t="shared" si="37"/>
        <v/>
      </c>
      <c r="I272" s="35" t="str">
        <f t="shared" si="38"/>
        <v/>
      </c>
      <c r="J272" s="27"/>
      <c r="K272" s="14"/>
    </row>
    <row r="273" spans="1:11" ht="15" x14ac:dyDescent="0.3">
      <c r="A273" s="36" t="e">
        <f t="shared" si="32"/>
        <v>#N/A</v>
      </c>
      <c r="B273" s="37" t="str">
        <f t="shared" si="39"/>
        <v/>
      </c>
      <c r="C273" s="37" t="str">
        <f>IF(ISNA(A273),"",IF(E273=0,$C$3-SUM($C$12:C272),B273-D273))</f>
        <v/>
      </c>
      <c r="D273" s="37" t="str">
        <f t="shared" si="33"/>
        <v/>
      </c>
      <c r="E273" s="38" t="str">
        <f t="shared" si="34"/>
        <v/>
      </c>
      <c r="F273" s="39" t="str">
        <f t="shared" si="35"/>
        <v/>
      </c>
      <c r="G273" s="40" t="str">
        <f t="shared" si="36"/>
        <v/>
      </c>
      <c r="H273" s="26" t="str">
        <f t="shared" si="37"/>
        <v/>
      </c>
      <c r="I273" s="41" t="str">
        <f t="shared" si="38"/>
        <v/>
      </c>
      <c r="J273" s="27"/>
      <c r="K273" s="14"/>
    </row>
    <row r="274" spans="1:11" ht="15" x14ac:dyDescent="0.3">
      <c r="A274" s="33" t="e">
        <f t="shared" si="32"/>
        <v>#N/A</v>
      </c>
      <c r="B274" s="25" t="str">
        <f t="shared" si="39"/>
        <v/>
      </c>
      <c r="C274" s="25" t="str">
        <f>IF(ISNA(A274),"",IF(E274=0,$C$3-SUM($C$12:C273),B274-D274))</f>
        <v/>
      </c>
      <c r="D274" s="25" t="str">
        <f t="shared" si="33"/>
        <v/>
      </c>
      <c r="E274" s="4" t="str">
        <f t="shared" si="34"/>
        <v/>
      </c>
      <c r="F274" s="8" t="str">
        <f t="shared" si="35"/>
        <v/>
      </c>
      <c r="G274" s="34" t="str">
        <f t="shared" si="36"/>
        <v/>
      </c>
      <c r="H274" s="26" t="str">
        <f t="shared" si="37"/>
        <v/>
      </c>
      <c r="I274" s="35" t="str">
        <f t="shared" si="38"/>
        <v/>
      </c>
      <c r="J274" s="27"/>
      <c r="K274" s="14"/>
    </row>
    <row r="275" spans="1:11" ht="15" x14ac:dyDescent="0.3">
      <c r="A275" s="36" t="e">
        <f t="shared" si="32"/>
        <v>#N/A</v>
      </c>
      <c r="B275" s="37" t="str">
        <f t="shared" si="39"/>
        <v/>
      </c>
      <c r="C275" s="37" t="str">
        <f>IF(ISNA(A275),"",IF(E275=0,$C$3-SUM($C$12:C274),B275-D275))</f>
        <v/>
      </c>
      <c r="D275" s="37" t="str">
        <f t="shared" si="33"/>
        <v/>
      </c>
      <c r="E275" s="38" t="str">
        <f t="shared" si="34"/>
        <v/>
      </c>
      <c r="F275" s="39" t="str">
        <f t="shared" si="35"/>
        <v/>
      </c>
      <c r="G275" s="40" t="str">
        <f t="shared" si="36"/>
        <v/>
      </c>
      <c r="H275" s="26" t="str">
        <f t="shared" si="37"/>
        <v/>
      </c>
      <c r="I275" s="41" t="str">
        <f t="shared" si="38"/>
        <v/>
      </c>
      <c r="J275" s="27"/>
      <c r="K275" s="14"/>
    </row>
    <row r="276" spans="1:11" ht="15" x14ac:dyDescent="0.3">
      <c r="A276" s="33" t="e">
        <f t="shared" si="32"/>
        <v>#N/A</v>
      </c>
      <c r="B276" s="25" t="str">
        <f t="shared" si="39"/>
        <v/>
      </c>
      <c r="C276" s="25" t="str">
        <f>IF(ISNA(A276),"",IF(E276=0,$C$3-SUM($C$12:C275),B276-D276))</f>
        <v/>
      </c>
      <c r="D276" s="25" t="str">
        <f t="shared" si="33"/>
        <v/>
      </c>
      <c r="E276" s="4" t="str">
        <f t="shared" si="34"/>
        <v/>
      </c>
      <c r="F276" s="8" t="str">
        <f t="shared" si="35"/>
        <v/>
      </c>
      <c r="G276" s="34" t="str">
        <f t="shared" si="36"/>
        <v/>
      </c>
      <c r="H276" s="26" t="str">
        <f t="shared" si="37"/>
        <v/>
      </c>
      <c r="I276" s="35" t="str">
        <f t="shared" si="38"/>
        <v/>
      </c>
      <c r="J276" s="27"/>
      <c r="K276" s="14"/>
    </row>
    <row r="277" spans="1:11" ht="15" x14ac:dyDescent="0.3">
      <c r="A277" s="36" t="e">
        <f t="shared" si="32"/>
        <v>#N/A</v>
      </c>
      <c r="B277" s="37" t="str">
        <f t="shared" si="39"/>
        <v/>
      </c>
      <c r="C277" s="37" t="str">
        <f>IF(ISNA(A277),"",IF(E277=0,$C$3-SUM($C$12:C276),B277-D277))</f>
        <v/>
      </c>
      <c r="D277" s="37" t="str">
        <f t="shared" si="33"/>
        <v/>
      </c>
      <c r="E277" s="38" t="str">
        <f t="shared" si="34"/>
        <v/>
      </c>
      <c r="F277" s="39" t="str">
        <f t="shared" si="35"/>
        <v/>
      </c>
      <c r="G277" s="40" t="str">
        <f t="shared" si="36"/>
        <v/>
      </c>
      <c r="H277" s="26" t="str">
        <f t="shared" si="37"/>
        <v/>
      </c>
      <c r="I277" s="41" t="str">
        <f t="shared" si="38"/>
        <v/>
      </c>
      <c r="J277" s="27"/>
      <c r="K277" s="14"/>
    </row>
    <row r="278" spans="1:11" ht="15" x14ac:dyDescent="0.3">
      <c r="A278" s="33" t="e">
        <f t="shared" si="32"/>
        <v>#N/A</v>
      </c>
      <c r="B278" s="25" t="str">
        <f t="shared" si="39"/>
        <v/>
      </c>
      <c r="C278" s="25" t="str">
        <f>IF(ISNA(A278),"",IF(E278=0,$C$3-SUM($C$12:C277),B278-D278))</f>
        <v/>
      </c>
      <c r="D278" s="25" t="str">
        <f t="shared" si="33"/>
        <v/>
      </c>
      <c r="E278" s="4" t="str">
        <f t="shared" si="34"/>
        <v/>
      </c>
      <c r="F278" s="8" t="str">
        <f t="shared" si="35"/>
        <v/>
      </c>
      <c r="G278" s="34" t="str">
        <f t="shared" si="36"/>
        <v/>
      </c>
      <c r="H278" s="26" t="str">
        <f t="shared" si="37"/>
        <v/>
      </c>
      <c r="I278" s="35" t="str">
        <f t="shared" si="38"/>
        <v/>
      </c>
      <c r="J278" s="27"/>
      <c r="K278" s="14"/>
    </row>
    <row r="279" spans="1:11" ht="15" x14ac:dyDescent="0.3">
      <c r="A279" s="36" t="e">
        <f t="shared" si="32"/>
        <v>#N/A</v>
      </c>
      <c r="B279" s="37" t="str">
        <f t="shared" si="39"/>
        <v/>
      </c>
      <c r="C279" s="37" t="str">
        <f>IF(ISNA(A279),"",IF(E279=0,$C$3-SUM($C$12:C278),B279-D279))</f>
        <v/>
      </c>
      <c r="D279" s="37" t="str">
        <f t="shared" si="33"/>
        <v/>
      </c>
      <c r="E279" s="38" t="str">
        <f t="shared" si="34"/>
        <v/>
      </c>
      <c r="F279" s="39" t="str">
        <f t="shared" si="35"/>
        <v/>
      </c>
      <c r="G279" s="40" t="str">
        <f t="shared" si="36"/>
        <v/>
      </c>
      <c r="H279" s="26" t="str">
        <f t="shared" si="37"/>
        <v/>
      </c>
      <c r="I279" s="41" t="str">
        <f t="shared" si="38"/>
        <v/>
      </c>
      <c r="J279" s="27"/>
      <c r="K279" s="14"/>
    </row>
    <row r="280" spans="1:11" ht="15" x14ac:dyDescent="0.3">
      <c r="A280" s="33" t="e">
        <f t="shared" si="32"/>
        <v>#N/A</v>
      </c>
      <c r="B280" s="25" t="str">
        <f t="shared" si="39"/>
        <v/>
      </c>
      <c r="C280" s="25" t="str">
        <f>IF(ISNA(A280),"",IF(E280=0,$C$3-SUM($C$12:C279),B280-D280))</f>
        <v/>
      </c>
      <c r="D280" s="25" t="str">
        <f t="shared" si="33"/>
        <v/>
      </c>
      <c r="E280" s="4" t="str">
        <f t="shared" si="34"/>
        <v/>
      </c>
      <c r="F280" s="8" t="str">
        <f t="shared" si="35"/>
        <v/>
      </c>
      <c r="G280" s="34" t="str">
        <f t="shared" si="36"/>
        <v/>
      </c>
      <c r="H280" s="26" t="str">
        <f t="shared" si="37"/>
        <v/>
      </c>
      <c r="I280" s="35" t="str">
        <f t="shared" si="38"/>
        <v/>
      </c>
      <c r="J280" s="27"/>
      <c r="K280" s="14"/>
    </row>
    <row r="281" spans="1:11" ht="15" x14ac:dyDescent="0.3">
      <c r="A281" s="36" t="e">
        <f t="shared" si="32"/>
        <v>#N/A</v>
      </c>
      <c r="B281" s="37" t="str">
        <f t="shared" si="39"/>
        <v/>
      </c>
      <c r="C281" s="37" t="str">
        <f>IF(ISNA(A281),"",IF(E281=0,$C$3-SUM($C$12:C280),B281-D281))</f>
        <v/>
      </c>
      <c r="D281" s="37" t="str">
        <f t="shared" si="33"/>
        <v/>
      </c>
      <c r="E281" s="38" t="str">
        <f t="shared" si="34"/>
        <v/>
      </c>
      <c r="F281" s="39" t="str">
        <f t="shared" si="35"/>
        <v/>
      </c>
      <c r="G281" s="40" t="str">
        <f t="shared" si="36"/>
        <v/>
      </c>
      <c r="H281" s="26" t="str">
        <f t="shared" si="37"/>
        <v/>
      </c>
      <c r="I281" s="41" t="str">
        <f t="shared" si="38"/>
        <v/>
      </c>
      <c r="J281" s="27"/>
      <c r="K281" s="14"/>
    </row>
    <row r="282" spans="1:11" ht="15" x14ac:dyDescent="0.3">
      <c r="A282" s="33" t="e">
        <f t="shared" si="32"/>
        <v>#N/A</v>
      </c>
      <c r="B282" s="25" t="str">
        <f t="shared" si="39"/>
        <v/>
      </c>
      <c r="C282" s="25" t="str">
        <f>IF(ISNA(A282),"",IF(E282=0,$C$3-SUM($C$12:C281),B282-D282))</f>
        <v/>
      </c>
      <c r="D282" s="25" t="str">
        <f t="shared" si="33"/>
        <v/>
      </c>
      <c r="E282" s="4" t="str">
        <f t="shared" si="34"/>
        <v/>
      </c>
      <c r="F282" s="8" t="str">
        <f t="shared" si="35"/>
        <v/>
      </c>
      <c r="G282" s="34" t="str">
        <f t="shared" si="36"/>
        <v/>
      </c>
      <c r="H282" s="26" t="str">
        <f t="shared" si="37"/>
        <v/>
      </c>
      <c r="I282" s="35" t="str">
        <f t="shared" si="38"/>
        <v/>
      </c>
      <c r="J282" s="27"/>
      <c r="K282" s="14"/>
    </row>
    <row r="283" spans="1:11" ht="15" x14ac:dyDescent="0.3">
      <c r="A283" s="36" t="e">
        <f t="shared" si="32"/>
        <v>#N/A</v>
      </c>
      <c r="B283" s="37" t="str">
        <f t="shared" si="39"/>
        <v/>
      </c>
      <c r="C283" s="37" t="str">
        <f>IF(ISNA(A283),"",IF(E283=0,$C$3-SUM($C$12:C282),B283-D283))</f>
        <v/>
      </c>
      <c r="D283" s="37" t="str">
        <f t="shared" si="33"/>
        <v/>
      </c>
      <c r="E283" s="38" t="str">
        <f t="shared" si="34"/>
        <v/>
      </c>
      <c r="F283" s="39" t="str">
        <f t="shared" si="35"/>
        <v/>
      </c>
      <c r="G283" s="40" t="str">
        <f t="shared" si="36"/>
        <v/>
      </c>
      <c r="H283" s="26" t="str">
        <f t="shared" si="37"/>
        <v/>
      </c>
      <c r="I283" s="41" t="str">
        <f t="shared" si="38"/>
        <v/>
      </c>
      <c r="J283" s="27"/>
      <c r="K283" s="14"/>
    </row>
    <row r="284" spans="1:11" ht="15" x14ac:dyDescent="0.3">
      <c r="A284" s="33" t="e">
        <f t="shared" si="32"/>
        <v>#N/A</v>
      </c>
      <c r="B284" s="25" t="str">
        <f t="shared" si="39"/>
        <v/>
      </c>
      <c r="C284" s="25" t="str">
        <f>IF(ISNA(A284),"",IF(E284=0,$C$3-SUM($C$12:C283),B284-D284))</f>
        <v/>
      </c>
      <c r="D284" s="25" t="str">
        <f t="shared" si="33"/>
        <v/>
      </c>
      <c r="E284" s="4" t="str">
        <f t="shared" si="34"/>
        <v/>
      </c>
      <c r="F284" s="8" t="str">
        <f t="shared" si="35"/>
        <v/>
      </c>
      <c r="G284" s="34" t="str">
        <f t="shared" si="36"/>
        <v/>
      </c>
      <c r="H284" s="26" t="str">
        <f t="shared" si="37"/>
        <v/>
      </c>
      <c r="I284" s="35" t="str">
        <f t="shared" si="38"/>
        <v/>
      </c>
      <c r="J284" s="27"/>
      <c r="K284" s="14"/>
    </row>
    <row r="285" spans="1:11" ht="15" x14ac:dyDescent="0.3">
      <c r="A285" s="36" t="e">
        <f t="shared" si="32"/>
        <v>#N/A</v>
      </c>
      <c r="B285" s="37" t="str">
        <f t="shared" si="39"/>
        <v/>
      </c>
      <c r="C285" s="37" t="str">
        <f>IF(ISNA(A285),"",IF(E285=0,$C$3-SUM($C$12:C284),B285-D285))</f>
        <v/>
      </c>
      <c r="D285" s="37" t="str">
        <f t="shared" si="33"/>
        <v/>
      </c>
      <c r="E285" s="38" t="str">
        <f t="shared" si="34"/>
        <v/>
      </c>
      <c r="F285" s="39" t="str">
        <f t="shared" si="35"/>
        <v/>
      </c>
      <c r="G285" s="40" t="str">
        <f t="shared" si="36"/>
        <v/>
      </c>
      <c r="H285" s="26" t="str">
        <f t="shared" si="37"/>
        <v/>
      </c>
      <c r="I285" s="41" t="str">
        <f t="shared" si="38"/>
        <v/>
      </c>
      <c r="J285" s="27"/>
      <c r="K285" s="14"/>
    </row>
    <row r="286" spans="1:11" ht="15" x14ac:dyDescent="0.3">
      <c r="A286" s="33" t="e">
        <f t="shared" si="32"/>
        <v>#N/A</v>
      </c>
      <c r="B286" s="25" t="str">
        <f t="shared" si="39"/>
        <v/>
      </c>
      <c r="C286" s="25" t="str">
        <f>IF(ISNA(A286),"",IF(E286=0,$C$3-SUM($C$12:C285),B286-D286))</f>
        <v/>
      </c>
      <c r="D286" s="25" t="str">
        <f t="shared" si="33"/>
        <v/>
      </c>
      <c r="E286" s="4" t="str">
        <f t="shared" si="34"/>
        <v/>
      </c>
      <c r="F286" s="8" t="str">
        <f t="shared" si="35"/>
        <v/>
      </c>
      <c r="G286" s="34" t="str">
        <f t="shared" si="36"/>
        <v/>
      </c>
      <c r="H286" s="26" t="str">
        <f t="shared" si="37"/>
        <v/>
      </c>
      <c r="I286" s="35" t="str">
        <f t="shared" si="38"/>
        <v/>
      </c>
      <c r="J286" s="27"/>
      <c r="K286" s="14"/>
    </row>
    <row r="287" spans="1:11" ht="15" x14ac:dyDescent="0.3">
      <c r="A287" s="36" t="e">
        <f t="shared" si="32"/>
        <v>#N/A</v>
      </c>
      <c r="B287" s="37" t="str">
        <f t="shared" si="39"/>
        <v/>
      </c>
      <c r="C287" s="37" t="str">
        <f>IF(ISNA(A287),"",IF(E287=0,$C$3-SUM($C$12:C286),B287-D287))</f>
        <v/>
      </c>
      <c r="D287" s="37" t="str">
        <f t="shared" si="33"/>
        <v/>
      </c>
      <c r="E287" s="38" t="str">
        <f t="shared" si="34"/>
        <v/>
      </c>
      <c r="F287" s="39" t="str">
        <f t="shared" si="35"/>
        <v/>
      </c>
      <c r="G287" s="40" t="str">
        <f t="shared" si="36"/>
        <v/>
      </c>
      <c r="H287" s="26" t="str">
        <f t="shared" si="37"/>
        <v/>
      </c>
      <c r="I287" s="41" t="str">
        <f t="shared" si="38"/>
        <v/>
      </c>
      <c r="J287" s="27"/>
      <c r="K287" s="14"/>
    </row>
    <row r="288" spans="1:11" ht="15" x14ac:dyDescent="0.3">
      <c r="A288" s="33" t="e">
        <f t="shared" si="32"/>
        <v>#N/A</v>
      </c>
      <c r="B288" s="25" t="str">
        <f t="shared" si="39"/>
        <v/>
      </c>
      <c r="C288" s="25" t="str">
        <f>IF(ISNA(A288),"",IF(E288=0,$C$3-SUM($C$12:C287),B288-D288))</f>
        <v/>
      </c>
      <c r="D288" s="25" t="str">
        <f t="shared" si="33"/>
        <v/>
      </c>
      <c r="E288" s="4" t="str">
        <f t="shared" si="34"/>
        <v/>
      </c>
      <c r="F288" s="8" t="str">
        <f t="shared" si="35"/>
        <v/>
      </c>
      <c r="G288" s="34" t="str">
        <f t="shared" si="36"/>
        <v/>
      </c>
      <c r="H288" s="26" t="str">
        <f t="shared" si="37"/>
        <v/>
      </c>
      <c r="I288" s="35" t="str">
        <f t="shared" si="38"/>
        <v/>
      </c>
      <c r="J288" s="27"/>
      <c r="K288" s="14"/>
    </row>
    <row r="289" spans="1:11" ht="15" x14ac:dyDescent="0.3">
      <c r="A289" s="36" t="e">
        <f t="shared" si="32"/>
        <v>#N/A</v>
      </c>
      <c r="B289" s="37" t="str">
        <f t="shared" si="39"/>
        <v/>
      </c>
      <c r="C289" s="37" t="str">
        <f>IF(ISNA(A289),"",IF(E289=0,$C$3-SUM($C$12:C288),B289-D289))</f>
        <v/>
      </c>
      <c r="D289" s="37" t="str">
        <f t="shared" si="33"/>
        <v/>
      </c>
      <c r="E289" s="38" t="str">
        <f t="shared" si="34"/>
        <v/>
      </c>
      <c r="F289" s="39" t="str">
        <f t="shared" si="35"/>
        <v/>
      </c>
      <c r="G289" s="40" t="str">
        <f t="shared" si="36"/>
        <v/>
      </c>
      <c r="H289" s="26" t="str">
        <f t="shared" si="37"/>
        <v/>
      </c>
      <c r="I289" s="41" t="str">
        <f t="shared" si="38"/>
        <v/>
      </c>
      <c r="J289" s="27"/>
      <c r="K289" s="14"/>
    </row>
    <row r="290" spans="1:11" ht="15" x14ac:dyDescent="0.3">
      <c r="A290" s="33" t="e">
        <f t="shared" si="32"/>
        <v>#N/A</v>
      </c>
      <c r="B290" s="25" t="str">
        <f t="shared" si="39"/>
        <v/>
      </c>
      <c r="C290" s="25" t="str">
        <f>IF(ISNA(A290),"",IF(E290=0,$C$3-SUM($C$12:C289),B290-D290))</f>
        <v/>
      </c>
      <c r="D290" s="25" t="str">
        <f t="shared" si="33"/>
        <v/>
      </c>
      <c r="E290" s="4" t="str">
        <f t="shared" si="34"/>
        <v/>
      </c>
      <c r="F290" s="8" t="str">
        <f t="shared" si="35"/>
        <v/>
      </c>
      <c r="G290" s="34" t="str">
        <f t="shared" si="36"/>
        <v/>
      </c>
      <c r="H290" s="26" t="str">
        <f t="shared" si="37"/>
        <v/>
      </c>
      <c r="I290" s="35" t="str">
        <f t="shared" si="38"/>
        <v/>
      </c>
      <c r="J290" s="27"/>
      <c r="K290" s="14"/>
    </row>
    <row r="291" spans="1:11" ht="15" x14ac:dyDescent="0.3">
      <c r="A291" s="36" t="e">
        <f t="shared" si="32"/>
        <v>#N/A</v>
      </c>
      <c r="B291" s="37" t="str">
        <f t="shared" si="39"/>
        <v/>
      </c>
      <c r="C291" s="37" t="str">
        <f>IF(ISNA(A291),"",IF(E291=0,$C$3-SUM($C$12:C290),B291-D291))</f>
        <v/>
      </c>
      <c r="D291" s="37" t="str">
        <f t="shared" si="33"/>
        <v/>
      </c>
      <c r="E291" s="38" t="str">
        <f t="shared" si="34"/>
        <v/>
      </c>
      <c r="F291" s="39" t="str">
        <f t="shared" si="35"/>
        <v/>
      </c>
      <c r="G291" s="40" t="str">
        <f t="shared" si="36"/>
        <v/>
      </c>
      <c r="H291" s="26" t="str">
        <f t="shared" si="37"/>
        <v/>
      </c>
      <c r="I291" s="41" t="str">
        <f t="shared" si="38"/>
        <v/>
      </c>
      <c r="J291" s="27"/>
      <c r="K291" s="14"/>
    </row>
    <row r="292" spans="1:11" ht="15" x14ac:dyDescent="0.3">
      <c r="A292" s="33" t="e">
        <f t="shared" si="32"/>
        <v>#N/A</v>
      </c>
      <c r="B292" s="25" t="str">
        <f t="shared" si="39"/>
        <v/>
      </c>
      <c r="C292" s="25" t="str">
        <f>IF(ISNA(A292),"",IF(E292=0,$C$3-SUM($C$12:C291),B292-D292))</f>
        <v/>
      </c>
      <c r="D292" s="25" t="str">
        <f t="shared" si="33"/>
        <v/>
      </c>
      <c r="E292" s="4" t="str">
        <f t="shared" si="34"/>
        <v/>
      </c>
      <c r="F292" s="8" t="str">
        <f t="shared" si="35"/>
        <v/>
      </c>
      <c r="G292" s="34" t="str">
        <f t="shared" si="36"/>
        <v/>
      </c>
      <c r="H292" s="26" t="str">
        <f t="shared" si="37"/>
        <v/>
      </c>
      <c r="I292" s="35" t="str">
        <f t="shared" si="38"/>
        <v/>
      </c>
      <c r="J292" s="27"/>
      <c r="K292" s="14"/>
    </row>
    <row r="293" spans="1:11" ht="15" x14ac:dyDescent="0.3">
      <c r="A293" s="36" t="e">
        <f t="shared" si="32"/>
        <v>#N/A</v>
      </c>
      <c r="B293" s="37" t="str">
        <f t="shared" si="39"/>
        <v/>
      </c>
      <c r="C293" s="37" t="str">
        <f>IF(ISNA(A293),"",IF(E293=0,$C$3-SUM($C$12:C292),B293-D293))</f>
        <v/>
      </c>
      <c r="D293" s="37" t="str">
        <f t="shared" si="33"/>
        <v/>
      </c>
      <c r="E293" s="38" t="str">
        <f t="shared" si="34"/>
        <v/>
      </c>
      <c r="F293" s="39" t="str">
        <f t="shared" si="35"/>
        <v/>
      </c>
      <c r="G293" s="40" t="str">
        <f t="shared" si="36"/>
        <v/>
      </c>
      <c r="H293" s="26" t="str">
        <f t="shared" si="37"/>
        <v/>
      </c>
      <c r="I293" s="41" t="str">
        <f t="shared" si="38"/>
        <v/>
      </c>
      <c r="J293" s="27"/>
      <c r="K293" s="14"/>
    </row>
    <row r="294" spans="1:11" ht="15" x14ac:dyDescent="0.3">
      <c r="A294" s="33" t="e">
        <f t="shared" si="32"/>
        <v>#N/A</v>
      </c>
      <c r="B294" s="25" t="str">
        <f t="shared" si="39"/>
        <v/>
      </c>
      <c r="C294" s="25" t="str">
        <f>IF(ISNA(A294),"",IF(E294=0,$C$3-SUM($C$12:C293),B294-D294))</f>
        <v/>
      </c>
      <c r="D294" s="25" t="str">
        <f t="shared" si="33"/>
        <v/>
      </c>
      <c r="E294" s="4" t="str">
        <f t="shared" si="34"/>
        <v/>
      </c>
      <c r="F294" s="8" t="str">
        <f t="shared" si="35"/>
        <v/>
      </c>
      <c r="G294" s="34" t="str">
        <f t="shared" si="36"/>
        <v/>
      </c>
      <c r="H294" s="26" t="str">
        <f t="shared" si="37"/>
        <v/>
      </c>
      <c r="I294" s="35" t="str">
        <f t="shared" si="38"/>
        <v/>
      </c>
      <c r="J294" s="27"/>
      <c r="K294" s="14"/>
    </row>
    <row r="295" spans="1:11" ht="15" x14ac:dyDescent="0.3">
      <c r="A295" s="36" t="e">
        <f t="shared" si="32"/>
        <v>#N/A</v>
      </c>
      <c r="B295" s="37" t="str">
        <f t="shared" si="39"/>
        <v/>
      </c>
      <c r="C295" s="37" t="str">
        <f>IF(ISNA(A295),"",IF(E295=0,$C$3-SUM($C$12:C294),B295-D295))</f>
        <v/>
      </c>
      <c r="D295" s="37" t="str">
        <f t="shared" si="33"/>
        <v/>
      </c>
      <c r="E295" s="38" t="str">
        <f t="shared" si="34"/>
        <v/>
      </c>
      <c r="F295" s="39" t="str">
        <f t="shared" si="35"/>
        <v/>
      </c>
      <c r="G295" s="40" t="str">
        <f t="shared" si="36"/>
        <v/>
      </c>
      <c r="H295" s="26" t="str">
        <f t="shared" si="37"/>
        <v/>
      </c>
      <c r="I295" s="41" t="str">
        <f t="shared" si="38"/>
        <v/>
      </c>
      <c r="J295" s="27"/>
      <c r="K295" s="14"/>
    </row>
    <row r="296" spans="1:11" ht="15" x14ac:dyDescent="0.3">
      <c r="A296" s="33" t="e">
        <f t="shared" si="32"/>
        <v>#N/A</v>
      </c>
      <c r="B296" s="25" t="str">
        <f t="shared" si="39"/>
        <v/>
      </c>
      <c r="C296" s="25" t="str">
        <f>IF(ISNA(A296),"",IF(E296=0,$C$3-SUM($C$12:C295),B296-D296))</f>
        <v/>
      </c>
      <c r="D296" s="25" t="str">
        <f t="shared" si="33"/>
        <v/>
      </c>
      <c r="E296" s="4" t="str">
        <f t="shared" si="34"/>
        <v/>
      </c>
      <c r="F296" s="8" t="str">
        <f t="shared" si="35"/>
        <v/>
      </c>
      <c r="G296" s="34" t="str">
        <f t="shared" si="36"/>
        <v/>
      </c>
      <c r="H296" s="26" t="str">
        <f t="shared" si="37"/>
        <v/>
      </c>
      <c r="I296" s="35" t="str">
        <f t="shared" si="38"/>
        <v/>
      </c>
      <c r="J296" s="27"/>
      <c r="K296" s="14"/>
    </row>
    <row r="297" spans="1:11" ht="15" x14ac:dyDescent="0.3">
      <c r="A297" s="36" t="e">
        <f t="shared" si="32"/>
        <v>#N/A</v>
      </c>
      <c r="B297" s="37" t="str">
        <f t="shared" si="39"/>
        <v/>
      </c>
      <c r="C297" s="37" t="str">
        <f>IF(ISNA(A297),"",IF(E297=0,$C$3-SUM($C$12:C296),B297-D297))</f>
        <v/>
      </c>
      <c r="D297" s="37" t="str">
        <f t="shared" si="33"/>
        <v/>
      </c>
      <c r="E297" s="38" t="str">
        <f t="shared" si="34"/>
        <v/>
      </c>
      <c r="F297" s="39" t="str">
        <f t="shared" si="35"/>
        <v/>
      </c>
      <c r="G297" s="40" t="str">
        <f t="shared" si="36"/>
        <v/>
      </c>
      <c r="H297" s="26" t="str">
        <f t="shared" si="37"/>
        <v/>
      </c>
      <c r="I297" s="41" t="str">
        <f t="shared" si="38"/>
        <v/>
      </c>
      <c r="J297" s="27"/>
      <c r="K297" s="14"/>
    </row>
    <row r="298" spans="1:11" ht="15" x14ac:dyDescent="0.3">
      <c r="A298" s="33" t="e">
        <f t="shared" si="32"/>
        <v>#N/A</v>
      </c>
      <c r="B298" s="25" t="str">
        <f t="shared" si="39"/>
        <v/>
      </c>
      <c r="C298" s="25" t="str">
        <f>IF(ISNA(A298),"",IF(E298=0,$C$3-SUM($C$12:C297),B298-D298))</f>
        <v/>
      </c>
      <c r="D298" s="25" t="str">
        <f t="shared" si="33"/>
        <v/>
      </c>
      <c r="E298" s="4" t="str">
        <f t="shared" si="34"/>
        <v/>
      </c>
      <c r="F298" s="8" t="str">
        <f t="shared" si="35"/>
        <v/>
      </c>
      <c r="G298" s="34" t="str">
        <f t="shared" si="36"/>
        <v/>
      </c>
      <c r="H298" s="26" t="str">
        <f t="shared" si="37"/>
        <v/>
      </c>
      <c r="I298" s="35" t="str">
        <f t="shared" si="38"/>
        <v/>
      </c>
      <c r="J298" s="27"/>
      <c r="K298" s="14"/>
    </row>
    <row r="299" spans="1:11" ht="15" x14ac:dyDescent="0.3">
      <c r="A299" s="36" t="e">
        <f t="shared" si="32"/>
        <v>#N/A</v>
      </c>
      <c r="B299" s="37" t="str">
        <f t="shared" si="39"/>
        <v/>
      </c>
      <c r="C299" s="37" t="str">
        <f>IF(ISNA(A299),"",IF(E299=0,$C$3-SUM($C$12:C298),B299-D299))</f>
        <v/>
      </c>
      <c r="D299" s="37" t="str">
        <f t="shared" si="33"/>
        <v/>
      </c>
      <c r="E299" s="38" t="str">
        <f t="shared" si="34"/>
        <v/>
      </c>
      <c r="F299" s="39" t="str">
        <f t="shared" si="35"/>
        <v/>
      </c>
      <c r="G299" s="40" t="str">
        <f t="shared" si="36"/>
        <v/>
      </c>
      <c r="H299" s="26" t="str">
        <f t="shared" si="37"/>
        <v/>
      </c>
      <c r="I299" s="41" t="str">
        <f t="shared" si="38"/>
        <v/>
      </c>
      <c r="J299" s="29"/>
      <c r="K299" s="11"/>
    </row>
    <row r="300" spans="1:11" ht="15" x14ac:dyDescent="0.3">
      <c r="A300" s="33" t="e">
        <f t="shared" si="32"/>
        <v>#N/A</v>
      </c>
      <c r="B300" s="25" t="str">
        <f t="shared" si="39"/>
        <v/>
      </c>
      <c r="C300" s="25" t="str">
        <f>IF(ISNA(A300),"",IF(E300=0,$C$3-SUM($C$12:C299),B300-D300))</f>
        <v/>
      </c>
      <c r="D300" s="25" t="str">
        <f t="shared" si="33"/>
        <v/>
      </c>
      <c r="E300" s="4" t="str">
        <f t="shared" si="34"/>
        <v/>
      </c>
      <c r="F300" s="8" t="str">
        <f t="shared" si="35"/>
        <v/>
      </c>
      <c r="G300" s="34" t="str">
        <f t="shared" si="36"/>
        <v/>
      </c>
      <c r="H300" s="26" t="str">
        <f t="shared" si="37"/>
        <v/>
      </c>
      <c r="I300" s="35" t="str">
        <f t="shared" si="38"/>
        <v/>
      </c>
      <c r="J300" s="29"/>
      <c r="K300" s="11"/>
    </row>
    <row r="301" spans="1:11" ht="15" x14ac:dyDescent="0.3">
      <c r="A301" s="36" t="e">
        <f t="shared" si="32"/>
        <v>#N/A</v>
      </c>
      <c r="B301" s="37" t="str">
        <f t="shared" si="39"/>
        <v/>
      </c>
      <c r="C301" s="37" t="str">
        <f>IF(ISNA(A301),"",IF(E301=0,$C$3-SUM($C$12:C300),B301-D301))</f>
        <v/>
      </c>
      <c r="D301" s="37" t="str">
        <f t="shared" si="33"/>
        <v/>
      </c>
      <c r="E301" s="38" t="str">
        <f t="shared" si="34"/>
        <v/>
      </c>
      <c r="F301" s="39" t="str">
        <f t="shared" si="35"/>
        <v/>
      </c>
      <c r="G301" s="40" t="str">
        <f t="shared" si="36"/>
        <v/>
      </c>
      <c r="H301" s="26" t="str">
        <f t="shared" si="37"/>
        <v/>
      </c>
      <c r="I301" s="41" t="str">
        <f t="shared" si="38"/>
        <v/>
      </c>
      <c r="J301" s="29"/>
      <c r="K301" s="11"/>
    </row>
    <row r="302" spans="1:11" ht="15" x14ac:dyDescent="0.3">
      <c r="A302" s="33" t="e">
        <f t="shared" si="32"/>
        <v>#N/A</v>
      </c>
      <c r="B302" s="25" t="str">
        <f t="shared" si="39"/>
        <v/>
      </c>
      <c r="C302" s="25" t="str">
        <f>IF(ISNA(A302),"",IF(E302=0,$C$3-SUM($C$12:C301),B302-D302))</f>
        <v/>
      </c>
      <c r="D302" s="25" t="str">
        <f t="shared" si="33"/>
        <v/>
      </c>
      <c r="E302" s="4" t="str">
        <f t="shared" si="34"/>
        <v/>
      </c>
      <c r="F302" s="8" t="str">
        <f t="shared" si="35"/>
        <v/>
      </c>
      <c r="G302" s="34" t="str">
        <f t="shared" si="36"/>
        <v/>
      </c>
      <c r="H302" s="26" t="str">
        <f t="shared" si="37"/>
        <v/>
      </c>
      <c r="I302" s="35" t="str">
        <f t="shared" si="38"/>
        <v/>
      </c>
      <c r="J302" s="29"/>
      <c r="K302" s="11"/>
    </row>
    <row r="303" spans="1:11" ht="15" x14ac:dyDescent="0.3">
      <c r="A303" s="36" t="e">
        <f t="shared" si="32"/>
        <v>#N/A</v>
      </c>
      <c r="B303" s="37" t="str">
        <f t="shared" si="39"/>
        <v/>
      </c>
      <c r="C303" s="37" t="str">
        <f>IF(ISNA(A303),"",IF(E303=0,$C$3-SUM($C$12:C302),B303-D303))</f>
        <v/>
      </c>
      <c r="D303" s="37" t="str">
        <f t="shared" si="33"/>
        <v/>
      </c>
      <c r="E303" s="38" t="str">
        <f t="shared" si="34"/>
        <v/>
      </c>
      <c r="F303" s="39" t="str">
        <f t="shared" si="35"/>
        <v/>
      </c>
      <c r="G303" s="40" t="str">
        <f t="shared" si="36"/>
        <v/>
      </c>
      <c r="H303" s="26" t="str">
        <f t="shared" si="37"/>
        <v/>
      </c>
      <c r="I303" s="41" t="str">
        <f t="shared" si="38"/>
        <v/>
      </c>
      <c r="J303" s="29"/>
      <c r="K303" s="11"/>
    </row>
    <row r="304" spans="1:11" ht="15" x14ac:dyDescent="0.3">
      <c r="A304" s="33" t="e">
        <f t="shared" si="32"/>
        <v>#N/A</v>
      </c>
      <c r="B304" s="25" t="str">
        <f t="shared" si="39"/>
        <v/>
      </c>
      <c r="C304" s="25" t="str">
        <f>IF(ISNA(A304),"",IF(E304=0,$C$3-SUM($C$12:C303),B304-D304))</f>
        <v/>
      </c>
      <c r="D304" s="25" t="str">
        <f t="shared" si="33"/>
        <v/>
      </c>
      <c r="E304" s="4" t="str">
        <f t="shared" si="34"/>
        <v/>
      </c>
      <c r="F304" s="8" t="str">
        <f t="shared" si="35"/>
        <v/>
      </c>
      <c r="G304" s="34" t="str">
        <f t="shared" si="36"/>
        <v/>
      </c>
      <c r="H304" s="26" t="str">
        <f t="shared" si="37"/>
        <v/>
      </c>
      <c r="I304" s="35" t="str">
        <f t="shared" si="38"/>
        <v/>
      </c>
      <c r="J304" s="29"/>
      <c r="K304" s="11"/>
    </row>
    <row r="305" spans="1:11" ht="15" x14ac:dyDescent="0.3">
      <c r="A305" s="36" t="e">
        <f t="shared" si="32"/>
        <v>#N/A</v>
      </c>
      <c r="B305" s="37" t="str">
        <f t="shared" si="39"/>
        <v/>
      </c>
      <c r="C305" s="37" t="str">
        <f>IF(ISNA(A305),"",IF(E305=0,$C$3-SUM($C$12:C304),B305-D305))</f>
        <v/>
      </c>
      <c r="D305" s="37" t="str">
        <f t="shared" si="33"/>
        <v/>
      </c>
      <c r="E305" s="38" t="str">
        <f t="shared" si="34"/>
        <v/>
      </c>
      <c r="F305" s="39" t="str">
        <f t="shared" si="35"/>
        <v/>
      </c>
      <c r="G305" s="40" t="str">
        <f t="shared" si="36"/>
        <v/>
      </c>
      <c r="H305" s="26" t="str">
        <f t="shared" si="37"/>
        <v/>
      </c>
      <c r="I305" s="41" t="str">
        <f t="shared" si="38"/>
        <v/>
      </c>
      <c r="J305" s="29"/>
      <c r="K305" s="11"/>
    </row>
    <row r="306" spans="1:11" ht="15" x14ac:dyDescent="0.3">
      <c r="A306" s="33" t="e">
        <f t="shared" si="32"/>
        <v>#N/A</v>
      </c>
      <c r="B306" s="25" t="str">
        <f t="shared" si="39"/>
        <v/>
      </c>
      <c r="C306" s="25" t="str">
        <f>IF(ISNA(A306),"",IF(E306=0,$C$3-SUM($C$12:C305),B306-D306))</f>
        <v/>
      </c>
      <c r="D306" s="25" t="str">
        <f t="shared" si="33"/>
        <v/>
      </c>
      <c r="E306" s="4" t="str">
        <f t="shared" si="34"/>
        <v/>
      </c>
      <c r="F306" s="8" t="str">
        <f t="shared" si="35"/>
        <v/>
      </c>
      <c r="G306" s="34" t="str">
        <f t="shared" si="36"/>
        <v/>
      </c>
      <c r="H306" s="26" t="str">
        <f t="shared" si="37"/>
        <v/>
      </c>
      <c r="I306" s="35" t="str">
        <f t="shared" si="38"/>
        <v/>
      </c>
      <c r="J306" s="29"/>
      <c r="K306" s="11"/>
    </row>
    <row r="307" spans="1:11" ht="15" x14ac:dyDescent="0.3">
      <c r="A307" s="36" t="e">
        <f t="shared" si="32"/>
        <v>#N/A</v>
      </c>
      <c r="B307" s="37" t="str">
        <f t="shared" si="39"/>
        <v/>
      </c>
      <c r="C307" s="37" t="str">
        <f>IF(ISNA(A307),"",IF(E307=0,$C$3-SUM($C$12:C306),B307-D307))</f>
        <v/>
      </c>
      <c r="D307" s="37" t="str">
        <f t="shared" si="33"/>
        <v/>
      </c>
      <c r="E307" s="38" t="str">
        <f t="shared" si="34"/>
        <v/>
      </c>
      <c r="F307" s="39" t="str">
        <f t="shared" si="35"/>
        <v/>
      </c>
      <c r="G307" s="40" t="str">
        <f t="shared" si="36"/>
        <v/>
      </c>
      <c r="H307" s="26" t="str">
        <f t="shared" si="37"/>
        <v/>
      </c>
      <c r="I307" s="41" t="str">
        <f t="shared" si="38"/>
        <v/>
      </c>
      <c r="J307" s="29"/>
      <c r="K307" s="11"/>
    </row>
    <row r="308" spans="1:11" ht="15" x14ac:dyDescent="0.3">
      <c r="A308" s="33" t="e">
        <f t="shared" si="32"/>
        <v>#N/A</v>
      </c>
      <c r="B308" s="25" t="str">
        <f t="shared" si="39"/>
        <v/>
      </c>
      <c r="C308" s="25" t="str">
        <f>IF(ISNA(A308),"",IF(E308=0,$C$3-SUM($C$12:C307),B308-D308))</f>
        <v/>
      </c>
      <c r="D308" s="25" t="str">
        <f t="shared" si="33"/>
        <v/>
      </c>
      <c r="E308" s="4" t="str">
        <f t="shared" si="34"/>
        <v/>
      </c>
      <c r="F308" s="8" t="str">
        <f t="shared" si="35"/>
        <v/>
      </c>
      <c r="G308" s="34" t="str">
        <f t="shared" si="36"/>
        <v/>
      </c>
      <c r="H308" s="26" t="str">
        <f t="shared" si="37"/>
        <v/>
      </c>
      <c r="I308" s="35" t="str">
        <f t="shared" si="38"/>
        <v/>
      </c>
      <c r="J308" s="29"/>
      <c r="K308" s="11"/>
    </row>
    <row r="309" spans="1:11" ht="15" x14ac:dyDescent="0.3">
      <c r="A309" s="36" t="e">
        <f t="shared" si="32"/>
        <v>#N/A</v>
      </c>
      <c r="B309" s="37" t="str">
        <f t="shared" si="39"/>
        <v/>
      </c>
      <c r="C309" s="37" t="str">
        <f>IF(ISNA(A309),"",IF(E309=0,$C$3-SUM($C$12:C308),B309-D309))</f>
        <v/>
      </c>
      <c r="D309" s="37" t="str">
        <f t="shared" si="33"/>
        <v/>
      </c>
      <c r="E309" s="38" t="str">
        <f t="shared" si="34"/>
        <v/>
      </c>
      <c r="F309" s="39" t="str">
        <f t="shared" si="35"/>
        <v/>
      </c>
      <c r="G309" s="40" t="str">
        <f t="shared" si="36"/>
        <v/>
      </c>
      <c r="H309" s="26" t="str">
        <f t="shared" si="37"/>
        <v/>
      </c>
      <c r="I309" s="41" t="str">
        <f t="shared" si="38"/>
        <v/>
      </c>
      <c r="J309" s="29"/>
      <c r="K309" s="11"/>
    </row>
    <row r="310" spans="1:11" ht="15" x14ac:dyDescent="0.3">
      <c r="A310" s="33" t="e">
        <f t="shared" si="32"/>
        <v>#N/A</v>
      </c>
      <c r="B310" s="25" t="str">
        <f t="shared" si="39"/>
        <v/>
      </c>
      <c r="C310" s="25" t="str">
        <f>IF(ISNA(A310),"",IF(E310=0,$C$3-SUM($C$12:C309),B310-D310))</f>
        <v/>
      </c>
      <c r="D310" s="25" t="str">
        <f t="shared" si="33"/>
        <v/>
      </c>
      <c r="E310" s="4" t="str">
        <f t="shared" si="34"/>
        <v/>
      </c>
      <c r="F310" s="8" t="str">
        <f t="shared" si="35"/>
        <v/>
      </c>
      <c r="G310" s="34" t="str">
        <f t="shared" si="36"/>
        <v/>
      </c>
      <c r="H310" s="26" t="str">
        <f t="shared" si="37"/>
        <v/>
      </c>
      <c r="I310" s="35" t="str">
        <f t="shared" si="38"/>
        <v/>
      </c>
      <c r="J310" s="29"/>
      <c r="K310" s="11"/>
    </row>
    <row r="311" spans="1:11" ht="15" x14ac:dyDescent="0.3">
      <c r="A311" s="36" t="e">
        <f t="shared" si="32"/>
        <v>#N/A</v>
      </c>
      <c r="B311" s="37" t="str">
        <f t="shared" si="39"/>
        <v/>
      </c>
      <c r="C311" s="37" t="str">
        <f>IF(ISNA(A311),"",IF(E311=0,$C$3-SUM($C$12:C310),B311-D311))</f>
        <v/>
      </c>
      <c r="D311" s="37" t="str">
        <f t="shared" si="33"/>
        <v/>
      </c>
      <c r="E311" s="38" t="str">
        <f t="shared" si="34"/>
        <v/>
      </c>
      <c r="F311" s="39" t="str">
        <f t="shared" si="35"/>
        <v/>
      </c>
      <c r="G311" s="40" t="str">
        <f t="shared" si="36"/>
        <v/>
      </c>
      <c r="H311" s="26" t="str">
        <f t="shared" si="37"/>
        <v/>
      </c>
      <c r="I311" s="41" t="str">
        <f t="shared" si="38"/>
        <v/>
      </c>
      <c r="J311" s="30"/>
    </row>
    <row r="312" spans="1:11" ht="15" x14ac:dyDescent="0.3">
      <c r="A312" s="33" t="e">
        <f t="shared" si="32"/>
        <v>#N/A</v>
      </c>
      <c r="B312" s="25" t="str">
        <f t="shared" si="39"/>
        <v/>
      </c>
      <c r="C312" s="25" t="str">
        <f>IF(ISNA(A312),"",IF(E312=0,$C$3-SUM($C$12:C311),B312-D312))</f>
        <v/>
      </c>
      <c r="D312" s="25" t="str">
        <f t="shared" si="33"/>
        <v/>
      </c>
      <c r="E312" s="4" t="str">
        <f t="shared" si="34"/>
        <v/>
      </c>
      <c r="F312" s="8" t="str">
        <f t="shared" si="35"/>
        <v/>
      </c>
      <c r="G312" s="34" t="str">
        <f t="shared" si="36"/>
        <v/>
      </c>
      <c r="H312" s="26" t="str">
        <f t="shared" si="37"/>
        <v/>
      </c>
      <c r="I312" s="35" t="str">
        <f t="shared" si="38"/>
        <v/>
      </c>
      <c r="J312" s="30"/>
    </row>
    <row r="313" spans="1:11" ht="15" x14ac:dyDescent="0.3">
      <c r="A313" s="36" t="e">
        <f t="shared" si="32"/>
        <v>#N/A</v>
      </c>
      <c r="B313" s="37" t="str">
        <f t="shared" si="39"/>
        <v/>
      </c>
      <c r="C313" s="37" t="str">
        <f>IF(ISNA(A313),"",IF(E313=0,$C$3-SUM($C$12:C312),B313-D313))</f>
        <v/>
      </c>
      <c r="D313" s="37" t="str">
        <f t="shared" si="33"/>
        <v/>
      </c>
      <c r="E313" s="38" t="str">
        <f t="shared" si="34"/>
        <v/>
      </c>
      <c r="F313" s="39" t="str">
        <f t="shared" si="35"/>
        <v/>
      </c>
      <c r="G313" s="40" t="str">
        <f t="shared" si="36"/>
        <v/>
      </c>
      <c r="H313" s="26" t="str">
        <f t="shared" si="37"/>
        <v/>
      </c>
      <c r="I313" s="41" t="str">
        <f t="shared" si="38"/>
        <v/>
      </c>
      <c r="J313" s="30"/>
    </row>
    <row r="314" spans="1:11" ht="15" x14ac:dyDescent="0.3">
      <c r="A314" s="33" t="e">
        <f t="shared" si="32"/>
        <v>#N/A</v>
      </c>
      <c r="B314" s="25" t="str">
        <f t="shared" si="39"/>
        <v/>
      </c>
      <c r="C314" s="25" t="str">
        <f>IF(ISNA(A314),"",IF(E314=0,$C$3-SUM($C$12:C313),B314-D314))</f>
        <v/>
      </c>
      <c r="D314" s="25" t="str">
        <f t="shared" si="33"/>
        <v/>
      </c>
      <c r="E314" s="4" t="str">
        <f t="shared" si="34"/>
        <v/>
      </c>
      <c r="F314" s="8" t="str">
        <f t="shared" si="35"/>
        <v/>
      </c>
      <c r="G314" s="34" t="str">
        <f t="shared" si="36"/>
        <v/>
      </c>
      <c r="H314" s="26" t="str">
        <f t="shared" si="37"/>
        <v/>
      </c>
      <c r="I314" s="35" t="str">
        <f t="shared" si="38"/>
        <v/>
      </c>
      <c r="J314" s="30"/>
    </row>
    <row r="315" spans="1:11" ht="15" x14ac:dyDescent="0.3">
      <c r="A315" s="36" t="e">
        <f t="shared" si="32"/>
        <v>#N/A</v>
      </c>
      <c r="B315" s="37" t="str">
        <f t="shared" si="39"/>
        <v/>
      </c>
      <c r="C315" s="37" t="str">
        <f>IF(ISNA(A315),"",IF(E315=0,$C$3-SUM($C$12:C314),B315-D315))</f>
        <v/>
      </c>
      <c r="D315" s="37" t="str">
        <f t="shared" si="33"/>
        <v/>
      </c>
      <c r="E315" s="38" t="str">
        <f t="shared" si="34"/>
        <v/>
      </c>
      <c r="F315" s="39" t="str">
        <f t="shared" si="35"/>
        <v/>
      </c>
      <c r="G315" s="40" t="str">
        <f t="shared" si="36"/>
        <v/>
      </c>
      <c r="H315" s="26" t="str">
        <f t="shared" si="37"/>
        <v/>
      </c>
      <c r="I315" s="41" t="str">
        <f t="shared" si="38"/>
        <v/>
      </c>
      <c r="J315" s="30"/>
    </row>
    <row r="316" spans="1:11" ht="15" x14ac:dyDescent="0.3">
      <c r="A316" s="33" t="e">
        <f t="shared" si="32"/>
        <v>#N/A</v>
      </c>
      <c r="B316" s="25" t="str">
        <f t="shared" si="39"/>
        <v/>
      </c>
      <c r="C316" s="25" t="str">
        <f>IF(ISNA(A316),"",IF(E316=0,$C$3-SUM($C$12:C315),B316-D316))</f>
        <v/>
      </c>
      <c r="D316" s="25" t="str">
        <f t="shared" si="33"/>
        <v/>
      </c>
      <c r="E316" s="4" t="str">
        <f t="shared" si="34"/>
        <v/>
      </c>
      <c r="F316" s="8" t="str">
        <f t="shared" si="35"/>
        <v/>
      </c>
      <c r="G316" s="34" t="str">
        <f t="shared" si="36"/>
        <v/>
      </c>
      <c r="H316" s="26" t="str">
        <f t="shared" si="37"/>
        <v/>
      </c>
      <c r="I316" s="35" t="str">
        <f t="shared" si="38"/>
        <v/>
      </c>
      <c r="J316" s="30"/>
    </row>
    <row r="317" spans="1:11" ht="15" x14ac:dyDescent="0.3">
      <c r="A317" s="36" t="e">
        <f t="shared" si="32"/>
        <v>#N/A</v>
      </c>
      <c r="B317" s="37" t="str">
        <f t="shared" si="39"/>
        <v/>
      </c>
      <c r="C317" s="37" t="str">
        <f>IF(ISNA(A317),"",IF(E317=0,$C$3-SUM($C$12:C316),B317-D317))</f>
        <v/>
      </c>
      <c r="D317" s="37" t="str">
        <f t="shared" si="33"/>
        <v/>
      </c>
      <c r="E317" s="38" t="str">
        <f t="shared" si="34"/>
        <v/>
      </c>
      <c r="F317" s="39" t="str">
        <f t="shared" si="35"/>
        <v/>
      </c>
      <c r="G317" s="40" t="str">
        <f t="shared" si="36"/>
        <v/>
      </c>
      <c r="H317" s="26" t="str">
        <f t="shared" si="37"/>
        <v/>
      </c>
      <c r="I317" s="41" t="str">
        <f t="shared" si="38"/>
        <v/>
      </c>
      <c r="J317" s="30"/>
    </row>
    <row r="318" spans="1:11" ht="15" x14ac:dyDescent="0.3">
      <c r="A318" s="33" t="e">
        <f t="shared" si="32"/>
        <v>#N/A</v>
      </c>
      <c r="B318" s="25" t="str">
        <f t="shared" si="39"/>
        <v/>
      </c>
      <c r="C318" s="25" t="str">
        <f>IF(ISNA(A318),"",IF(E318=0,$C$3-SUM($C$12:C317),B318-D318))</f>
        <v/>
      </c>
      <c r="D318" s="25" t="str">
        <f t="shared" si="33"/>
        <v/>
      </c>
      <c r="E318" s="4" t="str">
        <f t="shared" si="34"/>
        <v/>
      </c>
      <c r="F318" s="8" t="str">
        <f t="shared" si="35"/>
        <v/>
      </c>
      <c r="G318" s="34" t="str">
        <f t="shared" si="36"/>
        <v/>
      </c>
      <c r="H318" s="26" t="str">
        <f t="shared" si="37"/>
        <v/>
      </c>
      <c r="I318" s="35" t="str">
        <f t="shared" si="38"/>
        <v/>
      </c>
      <c r="J318" s="30"/>
    </row>
    <row r="319" spans="1:11" ht="15" x14ac:dyDescent="0.3">
      <c r="A319" s="36" t="e">
        <f t="shared" si="32"/>
        <v>#N/A</v>
      </c>
      <c r="B319" s="37" t="str">
        <f t="shared" si="39"/>
        <v/>
      </c>
      <c r="C319" s="37" t="str">
        <f>IF(ISNA(A319),"",IF(E319=0,$C$3-SUM($C$12:C318),B319-D319))</f>
        <v/>
      </c>
      <c r="D319" s="37" t="str">
        <f t="shared" si="33"/>
        <v/>
      </c>
      <c r="E319" s="38" t="str">
        <f t="shared" si="34"/>
        <v/>
      </c>
      <c r="F319" s="39" t="str">
        <f t="shared" si="35"/>
        <v/>
      </c>
      <c r="G319" s="40" t="str">
        <f t="shared" si="36"/>
        <v/>
      </c>
      <c r="H319" s="26" t="str">
        <f t="shared" si="37"/>
        <v/>
      </c>
      <c r="I319" s="41" t="str">
        <f t="shared" si="38"/>
        <v/>
      </c>
      <c r="J319" s="30"/>
    </row>
    <row r="320" spans="1:11" ht="15" x14ac:dyDescent="0.3">
      <c r="A320" s="33" t="e">
        <f t="shared" si="32"/>
        <v>#N/A</v>
      </c>
      <c r="B320" s="25" t="str">
        <f t="shared" si="39"/>
        <v/>
      </c>
      <c r="C320" s="25" t="str">
        <f>IF(ISNA(A320),"",IF(E320=0,$C$3-SUM($C$12:C319),B320-D320))</f>
        <v/>
      </c>
      <c r="D320" s="25" t="str">
        <f t="shared" si="33"/>
        <v/>
      </c>
      <c r="E320" s="4" t="str">
        <f t="shared" si="34"/>
        <v/>
      </c>
      <c r="F320" s="8" t="str">
        <f t="shared" si="35"/>
        <v/>
      </c>
      <c r="G320" s="34" t="str">
        <f t="shared" si="36"/>
        <v/>
      </c>
      <c r="H320" s="26" t="str">
        <f t="shared" si="37"/>
        <v/>
      </c>
      <c r="I320" s="35" t="str">
        <f t="shared" si="38"/>
        <v/>
      </c>
      <c r="J320" s="30"/>
    </row>
    <row r="321" spans="1:10" ht="15" x14ac:dyDescent="0.3">
      <c r="A321" s="36" t="e">
        <f t="shared" si="32"/>
        <v>#N/A</v>
      </c>
      <c r="B321" s="37" t="str">
        <f t="shared" si="39"/>
        <v/>
      </c>
      <c r="C321" s="37" t="str">
        <f>IF(ISNA(A321),"",IF(E321=0,$C$3-SUM($C$12:C320),B321-D321))</f>
        <v/>
      </c>
      <c r="D321" s="37" t="str">
        <f t="shared" si="33"/>
        <v/>
      </c>
      <c r="E321" s="38" t="str">
        <f t="shared" si="34"/>
        <v/>
      </c>
      <c r="F321" s="39" t="str">
        <f t="shared" si="35"/>
        <v/>
      </c>
      <c r="G321" s="40" t="str">
        <f t="shared" si="36"/>
        <v/>
      </c>
      <c r="H321" s="26" t="str">
        <f t="shared" si="37"/>
        <v/>
      </c>
      <c r="I321" s="41" t="str">
        <f t="shared" si="38"/>
        <v/>
      </c>
      <c r="J321" s="30"/>
    </row>
    <row r="322" spans="1:10" ht="15" x14ac:dyDescent="0.3">
      <c r="A322" s="33" t="e">
        <f t="shared" si="32"/>
        <v>#N/A</v>
      </c>
      <c r="B322" s="25" t="str">
        <f t="shared" si="39"/>
        <v/>
      </c>
      <c r="C322" s="25" t="str">
        <f>IF(ISNA(A322),"",IF(E322=0,$C$3-SUM($C$12:C321),B322-D322))</f>
        <v/>
      </c>
      <c r="D322" s="25" t="str">
        <f t="shared" si="33"/>
        <v/>
      </c>
      <c r="E322" s="4" t="str">
        <f t="shared" si="34"/>
        <v/>
      </c>
      <c r="F322" s="8" t="str">
        <f t="shared" si="35"/>
        <v/>
      </c>
      <c r="G322" s="34" t="str">
        <f t="shared" si="36"/>
        <v/>
      </c>
      <c r="H322" s="26" t="str">
        <f t="shared" si="37"/>
        <v/>
      </c>
      <c r="I322" s="35" t="str">
        <f t="shared" si="38"/>
        <v/>
      </c>
      <c r="J322" s="30"/>
    </row>
    <row r="323" spans="1:10" ht="15" x14ac:dyDescent="0.3">
      <c r="A323" s="36" t="e">
        <f t="shared" si="32"/>
        <v>#N/A</v>
      </c>
      <c r="B323" s="37" t="str">
        <f t="shared" si="39"/>
        <v/>
      </c>
      <c r="C323" s="37" t="str">
        <f>IF(ISNA(A323),"",IF(E323=0,$C$3-SUM($C$12:C322),B323-D323))</f>
        <v/>
      </c>
      <c r="D323" s="37" t="str">
        <f t="shared" si="33"/>
        <v/>
      </c>
      <c r="E323" s="38" t="str">
        <f t="shared" si="34"/>
        <v/>
      </c>
      <c r="F323" s="39" t="str">
        <f t="shared" si="35"/>
        <v/>
      </c>
      <c r="G323" s="40" t="str">
        <f t="shared" si="36"/>
        <v/>
      </c>
      <c r="H323" s="26" t="str">
        <f t="shared" si="37"/>
        <v/>
      </c>
      <c r="I323" s="41" t="str">
        <f t="shared" si="38"/>
        <v/>
      </c>
      <c r="J323" s="30"/>
    </row>
    <row r="324" spans="1:10" ht="15" x14ac:dyDescent="0.3">
      <c r="A324" s="33" t="e">
        <f t="shared" si="32"/>
        <v>#N/A</v>
      </c>
      <c r="B324" s="25" t="str">
        <f t="shared" si="39"/>
        <v/>
      </c>
      <c r="C324" s="25" t="str">
        <f>IF(ISNA(A324),"",IF(E324=0,$C$3-SUM($C$12:C323),B324-D324))</f>
        <v/>
      </c>
      <c r="D324" s="25" t="str">
        <f t="shared" si="33"/>
        <v/>
      </c>
      <c r="E324" s="4" t="str">
        <f t="shared" si="34"/>
        <v/>
      </c>
      <c r="F324" s="8" t="str">
        <f t="shared" si="35"/>
        <v/>
      </c>
      <c r="G324" s="34" t="str">
        <f t="shared" si="36"/>
        <v/>
      </c>
      <c r="H324" s="26" t="str">
        <f t="shared" si="37"/>
        <v/>
      </c>
      <c r="I324" s="35" t="str">
        <f t="shared" si="38"/>
        <v/>
      </c>
      <c r="J324" s="30"/>
    </row>
    <row r="325" spans="1:10" ht="15" x14ac:dyDescent="0.3">
      <c r="A325" s="36" t="e">
        <f t="shared" si="32"/>
        <v>#N/A</v>
      </c>
      <c r="B325" s="37" t="str">
        <f t="shared" si="39"/>
        <v/>
      </c>
      <c r="C325" s="37" t="str">
        <f>IF(ISNA(A325),"",IF(E325=0,$C$3-SUM($C$12:C324),B325-D325))</f>
        <v/>
      </c>
      <c r="D325" s="37" t="str">
        <f t="shared" si="33"/>
        <v/>
      </c>
      <c r="E325" s="38" t="str">
        <f t="shared" si="34"/>
        <v/>
      </c>
      <c r="F325" s="39" t="str">
        <f t="shared" si="35"/>
        <v/>
      </c>
      <c r="G325" s="40" t="str">
        <f t="shared" si="36"/>
        <v/>
      </c>
      <c r="H325" s="26" t="str">
        <f t="shared" si="37"/>
        <v/>
      </c>
      <c r="I325" s="41" t="str">
        <f t="shared" si="38"/>
        <v/>
      </c>
      <c r="J325" s="30"/>
    </row>
    <row r="326" spans="1:10" ht="15" x14ac:dyDescent="0.3">
      <c r="A326" s="33" t="e">
        <f t="shared" si="32"/>
        <v>#N/A</v>
      </c>
      <c r="B326" s="25" t="str">
        <f t="shared" si="39"/>
        <v/>
      </c>
      <c r="C326" s="25" t="str">
        <f>IF(ISNA(A326),"",IF(E326=0,$C$3-SUM($C$12:C325),B326-D326))</f>
        <v/>
      </c>
      <c r="D326" s="25" t="str">
        <f t="shared" si="33"/>
        <v/>
      </c>
      <c r="E326" s="4" t="str">
        <f t="shared" si="34"/>
        <v/>
      </c>
      <c r="F326" s="8" t="str">
        <f t="shared" si="35"/>
        <v/>
      </c>
      <c r="G326" s="34" t="str">
        <f t="shared" si="36"/>
        <v/>
      </c>
      <c r="H326" s="26" t="str">
        <f t="shared" si="37"/>
        <v/>
      </c>
      <c r="I326" s="35" t="str">
        <f t="shared" si="38"/>
        <v/>
      </c>
      <c r="J326" s="30"/>
    </row>
    <row r="327" spans="1:10" ht="15" x14ac:dyDescent="0.3">
      <c r="A327" s="36" t="e">
        <f t="shared" si="32"/>
        <v>#N/A</v>
      </c>
      <c r="B327" s="37" t="str">
        <f t="shared" si="39"/>
        <v/>
      </c>
      <c r="C327" s="37" t="str">
        <f>IF(ISNA(A327),"",IF(E327=0,$C$3-SUM($C$12:C326),B327-D327))</f>
        <v/>
      </c>
      <c r="D327" s="37" t="str">
        <f t="shared" si="33"/>
        <v/>
      </c>
      <c r="E327" s="38" t="str">
        <f t="shared" si="34"/>
        <v/>
      </c>
      <c r="F327" s="39" t="str">
        <f t="shared" si="35"/>
        <v/>
      </c>
      <c r="G327" s="40" t="str">
        <f t="shared" si="36"/>
        <v/>
      </c>
      <c r="H327" s="26" t="str">
        <f t="shared" si="37"/>
        <v/>
      </c>
      <c r="I327" s="41" t="str">
        <f t="shared" si="38"/>
        <v/>
      </c>
      <c r="J327" s="30"/>
    </row>
    <row r="328" spans="1:10" ht="15" x14ac:dyDescent="0.3">
      <c r="A328" s="33" t="e">
        <f t="shared" si="32"/>
        <v>#N/A</v>
      </c>
      <c r="B328" s="25" t="str">
        <f t="shared" si="39"/>
        <v/>
      </c>
      <c r="C328" s="25" t="str">
        <f>IF(ISNA(A328),"",IF(E328=0,$C$3-SUM($C$12:C327),B328-D328))</f>
        <v/>
      </c>
      <c r="D328" s="25" t="str">
        <f t="shared" si="33"/>
        <v/>
      </c>
      <c r="E328" s="4" t="str">
        <f t="shared" si="34"/>
        <v/>
      </c>
      <c r="F328" s="8" t="str">
        <f t="shared" si="35"/>
        <v/>
      </c>
      <c r="G328" s="34" t="str">
        <f t="shared" si="36"/>
        <v/>
      </c>
      <c r="H328" s="26" t="str">
        <f t="shared" si="37"/>
        <v/>
      </c>
      <c r="I328" s="35" t="str">
        <f t="shared" si="38"/>
        <v/>
      </c>
      <c r="J328" s="30"/>
    </row>
    <row r="329" spans="1:10" ht="15" x14ac:dyDescent="0.3">
      <c r="A329" s="36" t="e">
        <f t="shared" si="32"/>
        <v>#N/A</v>
      </c>
      <c r="B329" s="37" t="str">
        <f t="shared" si="39"/>
        <v/>
      </c>
      <c r="C329" s="37" t="str">
        <f>IF(ISNA(A329),"",IF(E329=0,$C$3-SUM($C$12:C328),B329-D329))</f>
        <v/>
      </c>
      <c r="D329" s="37" t="str">
        <f t="shared" si="33"/>
        <v/>
      </c>
      <c r="E329" s="38" t="str">
        <f t="shared" si="34"/>
        <v/>
      </c>
      <c r="F329" s="39" t="str">
        <f t="shared" si="35"/>
        <v/>
      </c>
      <c r="G329" s="40" t="str">
        <f t="shared" si="36"/>
        <v/>
      </c>
      <c r="H329" s="26" t="str">
        <f t="shared" si="37"/>
        <v/>
      </c>
      <c r="I329" s="41" t="str">
        <f t="shared" si="38"/>
        <v/>
      </c>
      <c r="J329" s="30"/>
    </row>
    <row r="330" spans="1:10" ht="15" x14ac:dyDescent="0.3">
      <c r="A330" s="33" t="e">
        <f t="shared" si="32"/>
        <v>#N/A</v>
      </c>
      <c r="B330" s="25" t="str">
        <f t="shared" si="39"/>
        <v/>
      </c>
      <c r="C330" s="25" t="str">
        <f>IF(ISNA(A330),"",IF(E330=0,$C$3-SUM($C$12:C329),B330-D330))</f>
        <v/>
      </c>
      <c r="D330" s="25" t="str">
        <f t="shared" si="33"/>
        <v/>
      </c>
      <c r="E330" s="4" t="str">
        <f t="shared" si="34"/>
        <v/>
      </c>
      <c r="F330" s="8" t="str">
        <f t="shared" si="35"/>
        <v/>
      </c>
      <c r="G330" s="34" t="str">
        <f t="shared" si="36"/>
        <v/>
      </c>
      <c r="H330" s="26" t="str">
        <f t="shared" si="37"/>
        <v/>
      </c>
      <c r="I330" s="35" t="str">
        <f t="shared" si="38"/>
        <v/>
      </c>
      <c r="J330" s="30"/>
    </row>
    <row r="331" spans="1:10" ht="15" x14ac:dyDescent="0.3">
      <c r="A331" s="36" t="e">
        <f t="shared" si="32"/>
        <v>#N/A</v>
      </c>
      <c r="B331" s="37" t="str">
        <f t="shared" si="39"/>
        <v/>
      </c>
      <c r="C331" s="37" t="str">
        <f>IF(ISNA(A331),"",IF(E331=0,$C$3-SUM($C$12:C330),B331-D331))</f>
        <v/>
      </c>
      <c r="D331" s="37" t="str">
        <f t="shared" si="33"/>
        <v/>
      </c>
      <c r="E331" s="38" t="str">
        <f t="shared" si="34"/>
        <v/>
      </c>
      <c r="F331" s="39" t="str">
        <f t="shared" si="35"/>
        <v/>
      </c>
      <c r="G331" s="40" t="str">
        <f t="shared" si="36"/>
        <v/>
      </c>
      <c r="H331" s="26" t="str">
        <f t="shared" si="37"/>
        <v/>
      </c>
      <c r="I331" s="41" t="str">
        <f t="shared" si="38"/>
        <v/>
      </c>
      <c r="J331" s="30"/>
    </row>
    <row r="332" spans="1:10" ht="15" x14ac:dyDescent="0.3">
      <c r="A332" s="33" t="e">
        <f t="shared" si="32"/>
        <v>#N/A</v>
      </c>
      <c r="B332" s="25" t="str">
        <f t="shared" si="39"/>
        <v/>
      </c>
      <c r="C332" s="25" t="str">
        <f>IF(ISNA(A332),"",IF(E332=0,$C$3-SUM($C$12:C331),B332-D332))</f>
        <v/>
      </c>
      <c r="D332" s="25" t="str">
        <f t="shared" si="33"/>
        <v/>
      </c>
      <c r="E332" s="4" t="str">
        <f t="shared" si="34"/>
        <v/>
      </c>
      <c r="F332" s="8" t="str">
        <f t="shared" si="35"/>
        <v/>
      </c>
      <c r="G332" s="34" t="str">
        <f t="shared" si="36"/>
        <v/>
      </c>
      <c r="H332" s="26" t="str">
        <f t="shared" si="37"/>
        <v/>
      </c>
      <c r="I332" s="35" t="str">
        <f t="shared" si="38"/>
        <v/>
      </c>
      <c r="J332" s="30"/>
    </row>
    <row r="333" spans="1:10" ht="15" x14ac:dyDescent="0.3">
      <c r="A333" s="36" t="e">
        <f t="shared" si="32"/>
        <v>#N/A</v>
      </c>
      <c r="B333" s="37" t="str">
        <f t="shared" si="39"/>
        <v/>
      </c>
      <c r="C333" s="37" t="str">
        <f>IF(ISNA(A333),"",IF(E333=0,$C$3-SUM($C$12:C332),B333-D333))</f>
        <v/>
      </c>
      <c r="D333" s="37" t="str">
        <f t="shared" si="33"/>
        <v/>
      </c>
      <c r="E333" s="38" t="str">
        <f t="shared" si="34"/>
        <v/>
      </c>
      <c r="F333" s="39" t="str">
        <f t="shared" si="35"/>
        <v/>
      </c>
      <c r="G333" s="40" t="str">
        <f t="shared" si="36"/>
        <v/>
      </c>
      <c r="H333" s="26" t="str">
        <f t="shared" si="37"/>
        <v/>
      </c>
      <c r="I333" s="41" t="str">
        <f t="shared" si="38"/>
        <v/>
      </c>
      <c r="J333" s="30"/>
    </row>
    <row r="334" spans="1:10" ht="15" x14ac:dyDescent="0.3">
      <c r="A334" s="33" t="e">
        <f t="shared" ref="A334:A397" si="40">IF((A333+1)&lt;=$C$6,A333+1,NA())</f>
        <v>#N/A</v>
      </c>
      <c r="B334" s="25" t="str">
        <f t="shared" si="39"/>
        <v/>
      </c>
      <c r="C334" s="25" t="str">
        <f>IF(ISNA(A334),"",IF(E334=0,$C$3-SUM($C$12:C333),B334-D334))</f>
        <v/>
      </c>
      <c r="D334" s="25" t="str">
        <f t="shared" ref="D334:D397" si="41">IF(ISNA(A334),"",-ROUND(IPMT(($C$4+H333)/(DATE(YEAR(G333)+1,1,1)-DATE(YEAR(G333),1,1))*I333,1,E333,F333),2))</f>
        <v/>
      </c>
      <c r="E334" s="4" t="str">
        <f t="shared" ref="E334:E397" si="42">IF(ISNA(A334),"",E333-1)</f>
        <v/>
      </c>
      <c r="F334" s="8" t="str">
        <f t="shared" ref="F334:F397" si="43">IF(ISNA(A334),"",F333-C334-J334)</f>
        <v/>
      </c>
      <c r="G334" s="34" t="str">
        <f t="shared" ref="G334:G397" si="44">IF(ISNA(A334),"",G333+I333)</f>
        <v/>
      </c>
      <c r="H334" s="26" t="str">
        <f t="shared" ref="H334:H397" si="45">IF(ISNA(A334),"",H333)</f>
        <v/>
      </c>
      <c r="I334" s="35" t="str">
        <f t="shared" ref="I334:I397" si="46">IF(ISNA(A334),"",DAY(DATE(YEAR(G334),MONTH(G334)+1,1)-1))</f>
        <v/>
      </c>
      <c r="J334" s="30"/>
    </row>
    <row r="335" spans="1:10" ht="15" x14ac:dyDescent="0.3">
      <c r="A335" s="36" t="e">
        <f t="shared" si="40"/>
        <v>#N/A</v>
      </c>
      <c r="B335" s="37" t="str">
        <f t="shared" ref="B335:B398" si="47">IF(ISNA(A335),"",IF(AND(H334=H335,J334=""),B334,-PMT(($C$4+H335)/12,E334,F334)))</f>
        <v/>
      </c>
      <c r="C335" s="37" t="str">
        <f>IF(ISNA(A335),"",IF(E335=0,$C$3-SUM($C$12:C334),B335-D335))</f>
        <v/>
      </c>
      <c r="D335" s="37" t="str">
        <f t="shared" si="41"/>
        <v/>
      </c>
      <c r="E335" s="38" t="str">
        <f t="shared" si="42"/>
        <v/>
      </c>
      <c r="F335" s="39" t="str">
        <f t="shared" si="43"/>
        <v/>
      </c>
      <c r="G335" s="40" t="str">
        <f t="shared" si="44"/>
        <v/>
      </c>
      <c r="H335" s="26" t="str">
        <f t="shared" si="45"/>
        <v/>
      </c>
      <c r="I335" s="41" t="str">
        <f t="shared" si="46"/>
        <v/>
      </c>
      <c r="J335" s="30"/>
    </row>
    <row r="336" spans="1:10" ht="15" x14ac:dyDescent="0.3">
      <c r="A336" s="33" t="e">
        <f t="shared" si="40"/>
        <v>#N/A</v>
      </c>
      <c r="B336" s="25" t="str">
        <f t="shared" si="47"/>
        <v/>
      </c>
      <c r="C336" s="25" t="str">
        <f>IF(ISNA(A336),"",IF(E336=0,$C$3-SUM($C$12:C335),B336-D336))</f>
        <v/>
      </c>
      <c r="D336" s="25" t="str">
        <f t="shared" si="41"/>
        <v/>
      </c>
      <c r="E336" s="4" t="str">
        <f t="shared" si="42"/>
        <v/>
      </c>
      <c r="F336" s="8" t="str">
        <f t="shared" si="43"/>
        <v/>
      </c>
      <c r="G336" s="34" t="str">
        <f t="shared" si="44"/>
        <v/>
      </c>
      <c r="H336" s="26" t="str">
        <f t="shared" si="45"/>
        <v/>
      </c>
      <c r="I336" s="35" t="str">
        <f t="shared" si="46"/>
        <v/>
      </c>
      <c r="J336" s="30"/>
    </row>
    <row r="337" spans="1:10" ht="15" x14ac:dyDescent="0.3">
      <c r="A337" s="36" t="e">
        <f t="shared" si="40"/>
        <v>#N/A</v>
      </c>
      <c r="B337" s="37" t="str">
        <f t="shared" si="47"/>
        <v/>
      </c>
      <c r="C337" s="37" t="str">
        <f>IF(ISNA(A337),"",IF(E337=0,$C$3-SUM($C$12:C336),B337-D337))</f>
        <v/>
      </c>
      <c r="D337" s="37" t="str">
        <f t="shared" si="41"/>
        <v/>
      </c>
      <c r="E337" s="38" t="str">
        <f t="shared" si="42"/>
        <v/>
      </c>
      <c r="F337" s="39" t="str">
        <f t="shared" si="43"/>
        <v/>
      </c>
      <c r="G337" s="40" t="str">
        <f t="shared" si="44"/>
        <v/>
      </c>
      <c r="H337" s="26" t="str">
        <f t="shared" si="45"/>
        <v/>
      </c>
      <c r="I337" s="41" t="str">
        <f t="shared" si="46"/>
        <v/>
      </c>
      <c r="J337" s="30"/>
    </row>
    <row r="338" spans="1:10" ht="15" x14ac:dyDescent="0.3">
      <c r="A338" s="33" t="e">
        <f t="shared" si="40"/>
        <v>#N/A</v>
      </c>
      <c r="B338" s="25" t="str">
        <f t="shared" si="47"/>
        <v/>
      </c>
      <c r="C338" s="25" t="str">
        <f>IF(ISNA(A338),"",IF(E338=0,$C$3-SUM($C$12:C337),B338-D338))</f>
        <v/>
      </c>
      <c r="D338" s="25" t="str">
        <f t="shared" si="41"/>
        <v/>
      </c>
      <c r="E338" s="4" t="str">
        <f t="shared" si="42"/>
        <v/>
      </c>
      <c r="F338" s="8" t="str">
        <f t="shared" si="43"/>
        <v/>
      </c>
      <c r="G338" s="34" t="str">
        <f t="shared" si="44"/>
        <v/>
      </c>
      <c r="H338" s="26" t="str">
        <f t="shared" si="45"/>
        <v/>
      </c>
      <c r="I338" s="35" t="str">
        <f t="shared" si="46"/>
        <v/>
      </c>
      <c r="J338" s="30"/>
    </row>
    <row r="339" spans="1:10" ht="15" x14ac:dyDescent="0.3">
      <c r="A339" s="36" t="e">
        <f t="shared" si="40"/>
        <v>#N/A</v>
      </c>
      <c r="B339" s="37" t="str">
        <f t="shared" si="47"/>
        <v/>
      </c>
      <c r="C339" s="37" t="str">
        <f>IF(ISNA(A339),"",IF(E339=0,$C$3-SUM($C$12:C338),B339-D339))</f>
        <v/>
      </c>
      <c r="D339" s="37" t="str">
        <f t="shared" si="41"/>
        <v/>
      </c>
      <c r="E339" s="38" t="str">
        <f t="shared" si="42"/>
        <v/>
      </c>
      <c r="F339" s="39" t="str">
        <f t="shared" si="43"/>
        <v/>
      </c>
      <c r="G339" s="40" t="str">
        <f t="shared" si="44"/>
        <v/>
      </c>
      <c r="H339" s="26" t="str">
        <f t="shared" si="45"/>
        <v/>
      </c>
      <c r="I339" s="41" t="str">
        <f t="shared" si="46"/>
        <v/>
      </c>
      <c r="J339" s="30"/>
    </row>
    <row r="340" spans="1:10" ht="15" x14ac:dyDescent="0.3">
      <c r="A340" s="33" t="e">
        <f t="shared" si="40"/>
        <v>#N/A</v>
      </c>
      <c r="B340" s="25" t="str">
        <f t="shared" si="47"/>
        <v/>
      </c>
      <c r="C340" s="25" t="str">
        <f>IF(ISNA(A340),"",IF(E340=0,$C$3-SUM($C$12:C339),B340-D340))</f>
        <v/>
      </c>
      <c r="D340" s="25" t="str">
        <f t="shared" si="41"/>
        <v/>
      </c>
      <c r="E340" s="4" t="str">
        <f t="shared" si="42"/>
        <v/>
      </c>
      <c r="F340" s="8" t="str">
        <f t="shared" si="43"/>
        <v/>
      </c>
      <c r="G340" s="34" t="str">
        <f t="shared" si="44"/>
        <v/>
      </c>
      <c r="H340" s="26" t="str">
        <f t="shared" si="45"/>
        <v/>
      </c>
      <c r="I340" s="35" t="str">
        <f t="shared" si="46"/>
        <v/>
      </c>
      <c r="J340" s="30"/>
    </row>
    <row r="341" spans="1:10" ht="15" x14ac:dyDescent="0.3">
      <c r="A341" s="36" t="e">
        <f t="shared" si="40"/>
        <v>#N/A</v>
      </c>
      <c r="B341" s="37" t="str">
        <f t="shared" si="47"/>
        <v/>
      </c>
      <c r="C341" s="37" t="str">
        <f>IF(ISNA(A341),"",IF(E341=0,$C$3-SUM($C$12:C340),B341-D341))</f>
        <v/>
      </c>
      <c r="D341" s="37" t="str">
        <f t="shared" si="41"/>
        <v/>
      </c>
      <c r="E341" s="38" t="str">
        <f t="shared" si="42"/>
        <v/>
      </c>
      <c r="F341" s="39" t="str">
        <f t="shared" si="43"/>
        <v/>
      </c>
      <c r="G341" s="40" t="str">
        <f t="shared" si="44"/>
        <v/>
      </c>
      <c r="H341" s="26" t="str">
        <f t="shared" si="45"/>
        <v/>
      </c>
      <c r="I341" s="41" t="str">
        <f t="shared" si="46"/>
        <v/>
      </c>
      <c r="J341" s="30"/>
    </row>
    <row r="342" spans="1:10" ht="15" x14ac:dyDescent="0.3">
      <c r="A342" s="33" t="e">
        <f t="shared" si="40"/>
        <v>#N/A</v>
      </c>
      <c r="B342" s="25" t="str">
        <f t="shared" si="47"/>
        <v/>
      </c>
      <c r="C342" s="25" t="str">
        <f>IF(ISNA(A342),"",IF(E342=0,$C$3-SUM($C$12:C341),B342-D342))</f>
        <v/>
      </c>
      <c r="D342" s="25" t="str">
        <f t="shared" si="41"/>
        <v/>
      </c>
      <c r="E342" s="4" t="str">
        <f t="shared" si="42"/>
        <v/>
      </c>
      <c r="F342" s="8" t="str">
        <f t="shared" si="43"/>
        <v/>
      </c>
      <c r="G342" s="34" t="str">
        <f t="shared" si="44"/>
        <v/>
      </c>
      <c r="H342" s="26" t="str">
        <f t="shared" si="45"/>
        <v/>
      </c>
      <c r="I342" s="35" t="str">
        <f t="shared" si="46"/>
        <v/>
      </c>
      <c r="J342" s="30"/>
    </row>
    <row r="343" spans="1:10" ht="15" x14ac:dyDescent="0.3">
      <c r="A343" s="36" t="e">
        <f t="shared" si="40"/>
        <v>#N/A</v>
      </c>
      <c r="B343" s="37" t="str">
        <f t="shared" si="47"/>
        <v/>
      </c>
      <c r="C343" s="37" t="str">
        <f>IF(ISNA(A343),"",IF(E343=0,$C$3-SUM($C$12:C342),B343-D343))</f>
        <v/>
      </c>
      <c r="D343" s="37" t="str">
        <f t="shared" si="41"/>
        <v/>
      </c>
      <c r="E343" s="38" t="str">
        <f t="shared" si="42"/>
        <v/>
      </c>
      <c r="F343" s="39" t="str">
        <f t="shared" si="43"/>
        <v/>
      </c>
      <c r="G343" s="40" t="str">
        <f t="shared" si="44"/>
        <v/>
      </c>
      <c r="H343" s="26" t="str">
        <f t="shared" si="45"/>
        <v/>
      </c>
      <c r="I343" s="41" t="str">
        <f t="shared" si="46"/>
        <v/>
      </c>
      <c r="J343" s="30"/>
    </row>
    <row r="344" spans="1:10" ht="15" x14ac:dyDescent="0.3">
      <c r="A344" s="33" t="e">
        <f t="shared" si="40"/>
        <v>#N/A</v>
      </c>
      <c r="B344" s="25" t="str">
        <f t="shared" si="47"/>
        <v/>
      </c>
      <c r="C344" s="25" t="str">
        <f>IF(ISNA(A344),"",IF(E344=0,$C$3-SUM($C$12:C343),B344-D344))</f>
        <v/>
      </c>
      <c r="D344" s="25" t="str">
        <f t="shared" si="41"/>
        <v/>
      </c>
      <c r="E344" s="4" t="str">
        <f t="shared" si="42"/>
        <v/>
      </c>
      <c r="F344" s="8" t="str">
        <f t="shared" si="43"/>
        <v/>
      </c>
      <c r="G344" s="34" t="str">
        <f t="shared" si="44"/>
        <v/>
      </c>
      <c r="H344" s="26" t="str">
        <f t="shared" si="45"/>
        <v/>
      </c>
      <c r="I344" s="35" t="str">
        <f t="shared" si="46"/>
        <v/>
      </c>
      <c r="J344" s="30"/>
    </row>
    <row r="345" spans="1:10" ht="15" x14ac:dyDescent="0.3">
      <c r="A345" s="36" t="e">
        <f t="shared" si="40"/>
        <v>#N/A</v>
      </c>
      <c r="B345" s="37" t="str">
        <f t="shared" si="47"/>
        <v/>
      </c>
      <c r="C345" s="37" t="str">
        <f>IF(ISNA(A345),"",IF(E345=0,$C$3-SUM($C$12:C344),B345-D345))</f>
        <v/>
      </c>
      <c r="D345" s="37" t="str">
        <f t="shared" si="41"/>
        <v/>
      </c>
      <c r="E345" s="38" t="str">
        <f t="shared" si="42"/>
        <v/>
      </c>
      <c r="F345" s="39" t="str">
        <f t="shared" si="43"/>
        <v/>
      </c>
      <c r="G345" s="40" t="str">
        <f t="shared" si="44"/>
        <v/>
      </c>
      <c r="H345" s="26" t="str">
        <f t="shared" si="45"/>
        <v/>
      </c>
      <c r="I345" s="41" t="str">
        <f t="shared" si="46"/>
        <v/>
      </c>
      <c r="J345" s="30"/>
    </row>
    <row r="346" spans="1:10" ht="15" x14ac:dyDescent="0.3">
      <c r="A346" s="33" t="e">
        <f t="shared" si="40"/>
        <v>#N/A</v>
      </c>
      <c r="B346" s="25" t="str">
        <f t="shared" si="47"/>
        <v/>
      </c>
      <c r="C346" s="25" t="str">
        <f>IF(ISNA(A346),"",IF(E346=0,$C$3-SUM($C$12:C345),B346-D346))</f>
        <v/>
      </c>
      <c r="D346" s="25" t="str">
        <f t="shared" si="41"/>
        <v/>
      </c>
      <c r="E346" s="4" t="str">
        <f t="shared" si="42"/>
        <v/>
      </c>
      <c r="F346" s="8" t="str">
        <f t="shared" si="43"/>
        <v/>
      </c>
      <c r="G346" s="34" t="str">
        <f t="shared" si="44"/>
        <v/>
      </c>
      <c r="H346" s="26" t="str">
        <f t="shared" si="45"/>
        <v/>
      </c>
      <c r="I346" s="35" t="str">
        <f t="shared" si="46"/>
        <v/>
      </c>
      <c r="J346" s="30"/>
    </row>
    <row r="347" spans="1:10" ht="15" x14ac:dyDescent="0.3">
      <c r="A347" s="36" t="e">
        <f t="shared" si="40"/>
        <v>#N/A</v>
      </c>
      <c r="B347" s="37" t="str">
        <f t="shared" si="47"/>
        <v/>
      </c>
      <c r="C347" s="37" t="str">
        <f>IF(ISNA(A347),"",IF(E347=0,$C$3-SUM($C$12:C346),B347-D347))</f>
        <v/>
      </c>
      <c r="D347" s="37" t="str">
        <f t="shared" si="41"/>
        <v/>
      </c>
      <c r="E347" s="38" t="str">
        <f t="shared" si="42"/>
        <v/>
      </c>
      <c r="F347" s="39" t="str">
        <f t="shared" si="43"/>
        <v/>
      </c>
      <c r="G347" s="40" t="str">
        <f t="shared" si="44"/>
        <v/>
      </c>
      <c r="H347" s="26" t="str">
        <f t="shared" si="45"/>
        <v/>
      </c>
      <c r="I347" s="41" t="str">
        <f t="shared" si="46"/>
        <v/>
      </c>
      <c r="J347" s="30"/>
    </row>
    <row r="348" spans="1:10" ht="15" x14ac:dyDescent="0.3">
      <c r="A348" s="33" t="e">
        <f t="shared" si="40"/>
        <v>#N/A</v>
      </c>
      <c r="B348" s="25" t="str">
        <f t="shared" si="47"/>
        <v/>
      </c>
      <c r="C348" s="25" t="str">
        <f>IF(ISNA(A348),"",IF(E348=0,$C$3-SUM($C$12:C347),B348-D348))</f>
        <v/>
      </c>
      <c r="D348" s="25" t="str">
        <f t="shared" si="41"/>
        <v/>
      </c>
      <c r="E348" s="4" t="str">
        <f t="shared" si="42"/>
        <v/>
      </c>
      <c r="F348" s="8" t="str">
        <f t="shared" si="43"/>
        <v/>
      </c>
      <c r="G348" s="34" t="str">
        <f t="shared" si="44"/>
        <v/>
      </c>
      <c r="H348" s="26" t="str">
        <f t="shared" si="45"/>
        <v/>
      </c>
      <c r="I348" s="35" t="str">
        <f t="shared" si="46"/>
        <v/>
      </c>
      <c r="J348" s="30"/>
    </row>
    <row r="349" spans="1:10" ht="15" x14ac:dyDescent="0.3">
      <c r="A349" s="36" t="e">
        <f t="shared" si="40"/>
        <v>#N/A</v>
      </c>
      <c r="B349" s="37" t="str">
        <f t="shared" si="47"/>
        <v/>
      </c>
      <c r="C349" s="37" t="str">
        <f>IF(ISNA(A349),"",IF(E349=0,$C$3-SUM($C$12:C348),B349-D349))</f>
        <v/>
      </c>
      <c r="D349" s="37" t="str">
        <f t="shared" si="41"/>
        <v/>
      </c>
      <c r="E349" s="38" t="str">
        <f t="shared" si="42"/>
        <v/>
      </c>
      <c r="F349" s="39" t="str">
        <f t="shared" si="43"/>
        <v/>
      </c>
      <c r="G349" s="40" t="str">
        <f t="shared" si="44"/>
        <v/>
      </c>
      <c r="H349" s="26" t="str">
        <f t="shared" si="45"/>
        <v/>
      </c>
      <c r="I349" s="41" t="str">
        <f t="shared" si="46"/>
        <v/>
      </c>
      <c r="J349" s="30"/>
    </row>
    <row r="350" spans="1:10" ht="15" x14ac:dyDescent="0.3">
      <c r="A350" s="33" t="e">
        <f t="shared" si="40"/>
        <v>#N/A</v>
      </c>
      <c r="B350" s="25" t="str">
        <f t="shared" si="47"/>
        <v/>
      </c>
      <c r="C350" s="25" t="str">
        <f>IF(ISNA(A350),"",IF(E350=0,$C$3-SUM($C$12:C349),B350-D350))</f>
        <v/>
      </c>
      <c r="D350" s="25" t="str">
        <f t="shared" si="41"/>
        <v/>
      </c>
      <c r="E350" s="4" t="str">
        <f t="shared" si="42"/>
        <v/>
      </c>
      <c r="F350" s="8" t="str">
        <f t="shared" si="43"/>
        <v/>
      </c>
      <c r="G350" s="34" t="str">
        <f t="shared" si="44"/>
        <v/>
      </c>
      <c r="H350" s="26" t="str">
        <f t="shared" si="45"/>
        <v/>
      </c>
      <c r="I350" s="35" t="str">
        <f t="shared" si="46"/>
        <v/>
      </c>
      <c r="J350" s="30"/>
    </row>
    <row r="351" spans="1:10" ht="15" x14ac:dyDescent="0.3">
      <c r="A351" s="36" t="e">
        <f t="shared" si="40"/>
        <v>#N/A</v>
      </c>
      <c r="B351" s="37" t="str">
        <f t="shared" si="47"/>
        <v/>
      </c>
      <c r="C351" s="37" t="str">
        <f>IF(ISNA(A351),"",IF(E351=0,$C$3-SUM($C$12:C350),B351-D351))</f>
        <v/>
      </c>
      <c r="D351" s="37" t="str">
        <f t="shared" si="41"/>
        <v/>
      </c>
      <c r="E351" s="38" t="str">
        <f t="shared" si="42"/>
        <v/>
      </c>
      <c r="F351" s="39" t="str">
        <f t="shared" si="43"/>
        <v/>
      </c>
      <c r="G351" s="40" t="str">
        <f t="shared" si="44"/>
        <v/>
      </c>
      <c r="H351" s="26" t="str">
        <f t="shared" si="45"/>
        <v/>
      </c>
      <c r="I351" s="41" t="str">
        <f t="shared" si="46"/>
        <v/>
      </c>
      <c r="J351" s="30"/>
    </row>
    <row r="352" spans="1:10" ht="15" x14ac:dyDescent="0.3">
      <c r="A352" s="33" t="e">
        <f t="shared" si="40"/>
        <v>#N/A</v>
      </c>
      <c r="B352" s="25" t="str">
        <f t="shared" si="47"/>
        <v/>
      </c>
      <c r="C352" s="25" t="str">
        <f>IF(ISNA(A352),"",IF(E352=0,$C$3-SUM($C$12:C351),B352-D352))</f>
        <v/>
      </c>
      <c r="D352" s="25" t="str">
        <f t="shared" si="41"/>
        <v/>
      </c>
      <c r="E352" s="4" t="str">
        <f t="shared" si="42"/>
        <v/>
      </c>
      <c r="F352" s="8" t="str">
        <f t="shared" si="43"/>
        <v/>
      </c>
      <c r="G352" s="34" t="str">
        <f t="shared" si="44"/>
        <v/>
      </c>
      <c r="H352" s="26" t="str">
        <f t="shared" si="45"/>
        <v/>
      </c>
      <c r="I352" s="35" t="str">
        <f t="shared" si="46"/>
        <v/>
      </c>
      <c r="J352" s="30"/>
    </row>
    <row r="353" spans="1:10" ht="15" x14ac:dyDescent="0.3">
      <c r="A353" s="36" t="e">
        <f t="shared" si="40"/>
        <v>#N/A</v>
      </c>
      <c r="B353" s="37" t="str">
        <f t="shared" si="47"/>
        <v/>
      </c>
      <c r="C353" s="37" t="str">
        <f>IF(ISNA(A353),"",IF(E353=0,$C$3-SUM($C$12:C352),B353-D353))</f>
        <v/>
      </c>
      <c r="D353" s="37" t="str">
        <f t="shared" si="41"/>
        <v/>
      </c>
      <c r="E353" s="38" t="str">
        <f t="shared" si="42"/>
        <v/>
      </c>
      <c r="F353" s="39" t="str">
        <f t="shared" si="43"/>
        <v/>
      </c>
      <c r="G353" s="40" t="str">
        <f t="shared" si="44"/>
        <v/>
      </c>
      <c r="H353" s="26" t="str">
        <f t="shared" si="45"/>
        <v/>
      </c>
      <c r="I353" s="41" t="str">
        <f t="shared" si="46"/>
        <v/>
      </c>
      <c r="J353" s="30"/>
    </row>
    <row r="354" spans="1:10" ht="15" x14ac:dyDescent="0.3">
      <c r="A354" s="33" t="e">
        <f t="shared" si="40"/>
        <v>#N/A</v>
      </c>
      <c r="B354" s="25" t="str">
        <f t="shared" si="47"/>
        <v/>
      </c>
      <c r="C354" s="25" t="str">
        <f>IF(ISNA(A354),"",IF(E354=0,$C$3-SUM($C$12:C353),B354-D354))</f>
        <v/>
      </c>
      <c r="D354" s="25" t="str">
        <f t="shared" si="41"/>
        <v/>
      </c>
      <c r="E354" s="4" t="str">
        <f t="shared" si="42"/>
        <v/>
      </c>
      <c r="F354" s="8" t="str">
        <f t="shared" si="43"/>
        <v/>
      </c>
      <c r="G354" s="34" t="str">
        <f t="shared" si="44"/>
        <v/>
      </c>
      <c r="H354" s="26" t="str">
        <f t="shared" si="45"/>
        <v/>
      </c>
      <c r="I354" s="35" t="str">
        <f t="shared" si="46"/>
        <v/>
      </c>
      <c r="J354" s="30"/>
    </row>
    <row r="355" spans="1:10" ht="15" x14ac:dyDescent="0.3">
      <c r="A355" s="36" t="e">
        <f t="shared" si="40"/>
        <v>#N/A</v>
      </c>
      <c r="B355" s="37" t="str">
        <f t="shared" si="47"/>
        <v/>
      </c>
      <c r="C355" s="37" t="str">
        <f>IF(ISNA(A355),"",IF(E355=0,$C$3-SUM($C$12:C354),B355-D355))</f>
        <v/>
      </c>
      <c r="D355" s="37" t="str">
        <f t="shared" si="41"/>
        <v/>
      </c>
      <c r="E355" s="38" t="str">
        <f t="shared" si="42"/>
        <v/>
      </c>
      <c r="F355" s="39" t="str">
        <f t="shared" si="43"/>
        <v/>
      </c>
      <c r="G355" s="40" t="str">
        <f t="shared" si="44"/>
        <v/>
      </c>
      <c r="H355" s="26" t="str">
        <f t="shared" si="45"/>
        <v/>
      </c>
      <c r="I355" s="41" t="str">
        <f t="shared" si="46"/>
        <v/>
      </c>
      <c r="J355" s="30"/>
    </row>
    <row r="356" spans="1:10" ht="15" x14ac:dyDescent="0.3">
      <c r="A356" s="33" t="e">
        <f t="shared" si="40"/>
        <v>#N/A</v>
      </c>
      <c r="B356" s="25" t="str">
        <f t="shared" si="47"/>
        <v/>
      </c>
      <c r="C356" s="25" t="str">
        <f>IF(ISNA(A356),"",IF(E356=0,$C$3-SUM($C$12:C355),B356-D356))</f>
        <v/>
      </c>
      <c r="D356" s="25" t="str">
        <f t="shared" si="41"/>
        <v/>
      </c>
      <c r="E356" s="4" t="str">
        <f t="shared" si="42"/>
        <v/>
      </c>
      <c r="F356" s="8" t="str">
        <f t="shared" si="43"/>
        <v/>
      </c>
      <c r="G356" s="34" t="str">
        <f t="shared" si="44"/>
        <v/>
      </c>
      <c r="H356" s="26" t="str">
        <f t="shared" si="45"/>
        <v/>
      </c>
      <c r="I356" s="35" t="str">
        <f t="shared" si="46"/>
        <v/>
      </c>
      <c r="J356" s="30"/>
    </row>
    <row r="357" spans="1:10" ht="15" x14ac:dyDescent="0.3">
      <c r="A357" s="36" t="e">
        <f t="shared" si="40"/>
        <v>#N/A</v>
      </c>
      <c r="B357" s="37" t="str">
        <f t="shared" si="47"/>
        <v/>
      </c>
      <c r="C357" s="37" t="str">
        <f>IF(ISNA(A357),"",IF(E357=0,$C$3-SUM($C$12:C356),B357-D357))</f>
        <v/>
      </c>
      <c r="D357" s="37" t="str">
        <f t="shared" si="41"/>
        <v/>
      </c>
      <c r="E357" s="38" t="str">
        <f t="shared" si="42"/>
        <v/>
      </c>
      <c r="F357" s="39" t="str">
        <f t="shared" si="43"/>
        <v/>
      </c>
      <c r="G357" s="40" t="str">
        <f t="shared" si="44"/>
        <v/>
      </c>
      <c r="H357" s="26" t="str">
        <f t="shared" si="45"/>
        <v/>
      </c>
      <c r="I357" s="41" t="str">
        <f t="shared" si="46"/>
        <v/>
      </c>
      <c r="J357" s="30"/>
    </row>
    <row r="358" spans="1:10" ht="15" x14ac:dyDescent="0.3">
      <c r="A358" s="33" t="e">
        <f t="shared" si="40"/>
        <v>#N/A</v>
      </c>
      <c r="B358" s="25" t="str">
        <f t="shared" si="47"/>
        <v/>
      </c>
      <c r="C358" s="25" t="str">
        <f>IF(ISNA(A358),"",IF(E358=0,$C$3-SUM($C$12:C357),B358-D358))</f>
        <v/>
      </c>
      <c r="D358" s="25" t="str">
        <f t="shared" si="41"/>
        <v/>
      </c>
      <c r="E358" s="4" t="str">
        <f t="shared" si="42"/>
        <v/>
      </c>
      <c r="F358" s="8" t="str">
        <f t="shared" si="43"/>
        <v/>
      </c>
      <c r="G358" s="34" t="str">
        <f t="shared" si="44"/>
        <v/>
      </c>
      <c r="H358" s="26" t="str">
        <f t="shared" si="45"/>
        <v/>
      </c>
      <c r="I358" s="35" t="str">
        <f t="shared" si="46"/>
        <v/>
      </c>
      <c r="J358" s="30"/>
    </row>
    <row r="359" spans="1:10" ht="15" x14ac:dyDescent="0.3">
      <c r="A359" s="36" t="e">
        <f t="shared" si="40"/>
        <v>#N/A</v>
      </c>
      <c r="B359" s="37" t="str">
        <f t="shared" si="47"/>
        <v/>
      </c>
      <c r="C359" s="37" t="str">
        <f>IF(ISNA(A359),"",IF(E359=0,$C$3-SUM($C$12:C358),B359-D359))</f>
        <v/>
      </c>
      <c r="D359" s="37" t="str">
        <f t="shared" si="41"/>
        <v/>
      </c>
      <c r="E359" s="38" t="str">
        <f t="shared" si="42"/>
        <v/>
      </c>
      <c r="F359" s="39" t="str">
        <f t="shared" si="43"/>
        <v/>
      </c>
      <c r="G359" s="40" t="str">
        <f t="shared" si="44"/>
        <v/>
      </c>
      <c r="H359" s="26" t="str">
        <f t="shared" si="45"/>
        <v/>
      </c>
      <c r="I359" s="41" t="str">
        <f t="shared" si="46"/>
        <v/>
      </c>
      <c r="J359" s="30"/>
    </row>
    <row r="360" spans="1:10" ht="15" x14ac:dyDescent="0.3">
      <c r="A360" s="33" t="e">
        <f t="shared" si="40"/>
        <v>#N/A</v>
      </c>
      <c r="B360" s="25" t="str">
        <f t="shared" si="47"/>
        <v/>
      </c>
      <c r="C360" s="25" t="str">
        <f>IF(ISNA(A360),"",IF(E360=0,$C$3-SUM($C$12:C359),B360-D360))</f>
        <v/>
      </c>
      <c r="D360" s="25" t="str">
        <f t="shared" si="41"/>
        <v/>
      </c>
      <c r="E360" s="4" t="str">
        <f t="shared" si="42"/>
        <v/>
      </c>
      <c r="F360" s="8" t="str">
        <f t="shared" si="43"/>
        <v/>
      </c>
      <c r="G360" s="34" t="str">
        <f t="shared" si="44"/>
        <v/>
      </c>
      <c r="H360" s="26" t="str">
        <f t="shared" si="45"/>
        <v/>
      </c>
      <c r="I360" s="35" t="str">
        <f t="shared" si="46"/>
        <v/>
      </c>
      <c r="J360" s="30"/>
    </row>
    <row r="361" spans="1:10" ht="15" x14ac:dyDescent="0.3">
      <c r="A361" s="36" t="e">
        <f t="shared" si="40"/>
        <v>#N/A</v>
      </c>
      <c r="B361" s="37" t="str">
        <f t="shared" si="47"/>
        <v/>
      </c>
      <c r="C361" s="37" t="str">
        <f>IF(ISNA(A361),"",IF(E361=0,$C$3-SUM($C$12:C360),B361-D361))</f>
        <v/>
      </c>
      <c r="D361" s="37" t="str">
        <f t="shared" si="41"/>
        <v/>
      </c>
      <c r="E361" s="38" t="str">
        <f t="shared" si="42"/>
        <v/>
      </c>
      <c r="F361" s="39" t="str">
        <f t="shared" si="43"/>
        <v/>
      </c>
      <c r="G361" s="40" t="str">
        <f t="shared" si="44"/>
        <v/>
      </c>
      <c r="H361" s="26" t="str">
        <f t="shared" si="45"/>
        <v/>
      </c>
      <c r="I361" s="41" t="str">
        <f t="shared" si="46"/>
        <v/>
      </c>
      <c r="J361" s="30"/>
    </row>
    <row r="362" spans="1:10" ht="15" x14ac:dyDescent="0.3">
      <c r="A362" s="33" t="e">
        <f t="shared" si="40"/>
        <v>#N/A</v>
      </c>
      <c r="B362" s="25" t="str">
        <f t="shared" si="47"/>
        <v/>
      </c>
      <c r="C362" s="25" t="str">
        <f>IF(ISNA(A362),"",IF(E362=0,$C$3-SUM($C$12:C361),B362-D362))</f>
        <v/>
      </c>
      <c r="D362" s="25" t="str">
        <f t="shared" si="41"/>
        <v/>
      </c>
      <c r="E362" s="4" t="str">
        <f t="shared" si="42"/>
        <v/>
      </c>
      <c r="F362" s="8" t="str">
        <f t="shared" si="43"/>
        <v/>
      </c>
      <c r="G362" s="34" t="str">
        <f t="shared" si="44"/>
        <v/>
      </c>
      <c r="H362" s="26" t="str">
        <f t="shared" si="45"/>
        <v/>
      </c>
      <c r="I362" s="35" t="str">
        <f t="shared" si="46"/>
        <v/>
      </c>
      <c r="J362" s="30"/>
    </row>
    <row r="363" spans="1:10" ht="15" x14ac:dyDescent="0.3">
      <c r="A363" s="36" t="e">
        <f t="shared" si="40"/>
        <v>#N/A</v>
      </c>
      <c r="B363" s="37" t="str">
        <f t="shared" si="47"/>
        <v/>
      </c>
      <c r="C363" s="37" t="str">
        <f>IF(ISNA(A363),"",IF(E363=0,$C$3-SUM($C$12:C362),B363-D363))</f>
        <v/>
      </c>
      <c r="D363" s="37" t="str">
        <f t="shared" si="41"/>
        <v/>
      </c>
      <c r="E363" s="38" t="str">
        <f t="shared" si="42"/>
        <v/>
      </c>
      <c r="F363" s="39" t="str">
        <f t="shared" si="43"/>
        <v/>
      </c>
      <c r="G363" s="40" t="str">
        <f t="shared" si="44"/>
        <v/>
      </c>
      <c r="H363" s="26" t="str">
        <f t="shared" si="45"/>
        <v/>
      </c>
      <c r="I363" s="41" t="str">
        <f t="shared" si="46"/>
        <v/>
      </c>
      <c r="J363" s="30"/>
    </row>
    <row r="364" spans="1:10" ht="15" x14ac:dyDescent="0.3">
      <c r="A364" s="33" t="e">
        <f t="shared" si="40"/>
        <v>#N/A</v>
      </c>
      <c r="B364" s="25" t="str">
        <f t="shared" si="47"/>
        <v/>
      </c>
      <c r="C364" s="25" t="str">
        <f>IF(ISNA(A364),"",IF(E364=0,$C$3-SUM($C$12:C363),B364-D364))</f>
        <v/>
      </c>
      <c r="D364" s="25" t="str">
        <f t="shared" si="41"/>
        <v/>
      </c>
      <c r="E364" s="4" t="str">
        <f t="shared" si="42"/>
        <v/>
      </c>
      <c r="F364" s="8" t="str">
        <f t="shared" si="43"/>
        <v/>
      </c>
      <c r="G364" s="34" t="str">
        <f t="shared" si="44"/>
        <v/>
      </c>
      <c r="H364" s="26" t="str">
        <f t="shared" si="45"/>
        <v/>
      </c>
      <c r="I364" s="35" t="str">
        <f t="shared" si="46"/>
        <v/>
      </c>
      <c r="J364" s="30"/>
    </row>
    <row r="365" spans="1:10" ht="15" x14ac:dyDescent="0.3">
      <c r="A365" s="36" t="e">
        <f t="shared" si="40"/>
        <v>#N/A</v>
      </c>
      <c r="B365" s="37" t="str">
        <f t="shared" si="47"/>
        <v/>
      </c>
      <c r="C365" s="37" t="str">
        <f>IF(ISNA(A365),"",IF(E365=0,$C$3-SUM($C$12:C364),B365-D365))</f>
        <v/>
      </c>
      <c r="D365" s="37" t="str">
        <f t="shared" si="41"/>
        <v/>
      </c>
      <c r="E365" s="38" t="str">
        <f t="shared" si="42"/>
        <v/>
      </c>
      <c r="F365" s="39" t="str">
        <f t="shared" si="43"/>
        <v/>
      </c>
      <c r="G365" s="40" t="str">
        <f t="shared" si="44"/>
        <v/>
      </c>
      <c r="H365" s="26" t="str">
        <f t="shared" si="45"/>
        <v/>
      </c>
      <c r="I365" s="41" t="str">
        <f t="shared" si="46"/>
        <v/>
      </c>
      <c r="J365" s="30"/>
    </row>
    <row r="366" spans="1:10" ht="15" x14ac:dyDescent="0.3">
      <c r="A366" s="33" t="e">
        <f t="shared" si="40"/>
        <v>#N/A</v>
      </c>
      <c r="B366" s="25" t="str">
        <f t="shared" si="47"/>
        <v/>
      </c>
      <c r="C366" s="25" t="str">
        <f>IF(ISNA(A366),"",IF(E366=0,$C$3-SUM($C$12:C365),B366-D366))</f>
        <v/>
      </c>
      <c r="D366" s="25" t="str">
        <f t="shared" si="41"/>
        <v/>
      </c>
      <c r="E366" s="4" t="str">
        <f t="shared" si="42"/>
        <v/>
      </c>
      <c r="F366" s="8" t="str">
        <f t="shared" si="43"/>
        <v/>
      </c>
      <c r="G366" s="34" t="str">
        <f t="shared" si="44"/>
        <v/>
      </c>
      <c r="H366" s="26" t="str">
        <f t="shared" si="45"/>
        <v/>
      </c>
      <c r="I366" s="35" t="str">
        <f t="shared" si="46"/>
        <v/>
      </c>
      <c r="J366" s="30"/>
    </row>
    <row r="367" spans="1:10" ht="15" x14ac:dyDescent="0.3">
      <c r="A367" s="36" t="e">
        <f t="shared" si="40"/>
        <v>#N/A</v>
      </c>
      <c r="B367" s="37" t="str">
        <f t="shared" si="47"/>
        <v/>
      </c>
      <c r="C367" s="37" t="str">
        <f>IF(ISNA(A367),"",IF(E367=0,$C$3-SUM($C$12:C366),B367-D367))</f>
        <v/>
      </c>
      <c r="D367" s="37" t="str">
        <f t="shared" si="41"/>
        <v/>
      </c>
      <c r="E367" s="38" t="str">
        <f t="shared" si="42"/>
        <v/>
      </c>
      <c r="F367" s="39" t="str">
        <f t="shared" si="43"/>
        <v/>
      </c>
      <c r="G367" s="40" t="str">
        <f t="shared" si="44"/>
        <v/>
      </c>
      <c r="H367" s="26" t="str">
        <f t="shared" si="45"/>
        <v/>
      </c>
      <c r="I367" s="41" t="str">
        <f t="shared" si="46"/>
        <v/>
      </c>
      <c r="J367" s="30"/>
    </row>
    <row r="368" spans="1:10" ht="15" x14ac:dyDescent="0.3">
      <c r="A368" s="33" t="e">
        <f t="shared" si="40"/>
        <v>#N/A</v>
      </c>
      <c r="B368" s="25" t="str">
        <f t="shared" si="47"/>
        <v/>
      </c>
      <c r="C368" s="25" t="str">
        <f>IF(ISNA(A368),"",IF(E368=0,$C$3-SUM($C$12:C367),B368-D368))</f>
        <v/>
      </c>
      <c r="D368" s="25" t="str">
        <f t="shared" si="41"/>
        <v/>
      </c>
      <c r="E368" s="4" t="str">
        <f t="shared" si="42"/>
        <v/>
      </c>
      <c r="F368" s="8" t="str">
        <f t="shared" si="43"/>
        <v/>
      </c>
      <c r="G368" s="34" t="str">
        <f t="shared" si="44"/>
        <v/>
      </c>
      <c r="H368" s="26" t="str">
        <f t="shared" si="45"/>
        <v/>
      </c>
      <c r="I368" s="35" t="str">
        <f t="shared" si="46"/>
        <v/>
      </c>
      <c r="J368" s="30"/>
    </row>
    <row r="369" spans="1:10" ht="15" x14ac:dyDescent="0.3">
      <c r="A369" s="36" t="e">
        <f t="shared" si="40"/>
        <v>#N/A</v>
      </c>
      <c r="B369" s="37" t="str">
        <f t="shared" si="47"/>
        <v/>
      </c>
      <c r="C369" s="37" t="str">
        <f>IF(ISNA(A369),"",IF(E369=0,$C$3-SUM($C$12:C368),B369-D369))</f>
        <v/>
      </c>
      <c r="D369" s="37" t="str">
        <f t="shared" si="41"/>
        <v/>
      </c>
      <c r="E369" s="38" t="str">
        <f t="shared" si="42"/>
        <v/>
      </c>
      <c r="F369" s="39" t="str">
        <f t="shared" si="43"/>
        <v/>
      </c>
      <c r="G369" s="40" t="str">
        <f t="shared" si="44"/>
        <v/>
      </c>
      <c r="H369" s="26" t="str">
        <f t="shared" si="45"/>
        <v/>
      </c>
      <c r="I369" s="41" t="str">
        <f t="shared" si="46"/>
        <v/>
      </c>
      <c r="J369" s="30"/>
    </row>
    <row r="370" spans="1:10" ht="15" x14ac:dyDescent="0.3">
      <c r="A370" s="33" t="e">
        <f t="shared" si="40"/>
        <v>#N/A</v>
      </c>
      <c r="B370" s="25" t="str">
        <f t="shared" si="47"/>
        <v/>
      </c>
      <c r="C370" s="25" t="str">
        <f>IF(ISNA(A370),"",IF(E370=0,$C$3-SUM($C$12:C369),B370-D370))</f>
        <v/>
      </c>
      <c r="D370" s="25" t="str">
        <f t="shared" si="41"/>
        <v/>
      </c>
      <c r="E370" s="4" t="str">
        <f t="shared" si="42"/>
        <v/>
      </c>
      <c r="F370" s="8" t="str">
        <f t="shared" si="43"/>
        <v/>
      </c>
      <c r="G370" s="34" t="str">
        <f t="shared" si="44"/>
        <v/>
      </c>
      <c r="H370" s="26" t="str">
        <f t="shared" si="45"/>
        <v/>
      </c>
      <c r="I370" s="35" t="str">
        <f t="shared" si="46"/>
        <v/>
      </c>
      <c r="J370" s="30"/>
    </row>
    <row r="371" spans="1:10" ht="15" x14ac:dyDescent="0.3">
      <c r="A371" s="36" t="e">
        <f t="shared" si="40"/>
        <v>#N/A</v>
      </c>
      <c r="B371" s="37" t="str">
        <f t="shared" si="47"/>
        <v/>
      </c>
      <c r="C371" s="37" t="str">
        <f>IF(ISNA(A371),"",IF(E371=0,$C$3-SUM($C$12:C370),B371-D371))</f>
        <v/>
      </c>
      <c r="D371" s="37" t="str">
        <f t="shared" si="41"/>
        <v/>
      </c>
      <c r="E371" s="38" t="str">
        <f t="shared" si="42"/>
        <v/>
      </c>
      <c r="F371" s="39" t="str">
        <f t="shared" si="43"/>
        <v/>
      </c>
      <c r="G371" s="40" t="str">
        <f t="shared" si="44"/>
        <v/>
      </c>
      <c r="H371" s="26" t="str">
        <f t="shared" si="45"/>
        <v/>
      </c>
      <c r="I371" s="41" t="str">
        <f t="shared" si="46"/>
        <v/>
      </c>
      <c r="J371" s="30"/>
    </row>
    <row r="372" spans="1:10" ht="15" x14ac:dyDescent="0.3">
      <c r="A372" s="33" t="e">
        <f t="shared" si="40"/>
        <v>#N/A</v>
      </c>
      <c r="B372" s="25" t="str">
        <f t="shared" si="47"/>
        <v/>
      </c>
      <c r="C372" s="25" t="str">
        <f>IF(ISNA(A372),"",IF(E372=0,$C$3-SUM($C$12:C371),B372-D372))</f>
        <v/>
      </c>
      <c r="D372" s="25" t="str">
        <f t="shared" si="41"/>
        <v/>
      </c>
      <c r="E372" s="4" t="str">
        <f t="shared" si="42"/>
        <v/>
      </c>
      <c r="F372" s="8" t="str">
        <f t="shared" si="43"/>
        <v/>
      </c>
      <c r="G372" s="34" t="str">
        <f t="shared" si="44"/>
        <v/>
      </c>
      <c r="H372" s="26" t="str">
        <f t="shared" si="45"/>
        <v/>
      </c>
      <c r="I372" s="35" t="str">
        <f t="shared" si="46"/>
        <v/>
      </c>
      <c r="J372" s="30"/>
    </row>
    <row r="373" spans="1:10" ht="15" x14ac:dyDescent="0.3">
      <c r="A373" s="36" t="e">
        <f t="shared" si="40"/>
        <v>#N/A</v>
      </c>
      <c r="B373" s="37" t="str">
        <f t="shared" si="47"/>
        <v/>
      </c>
      <c r="C373" s="37" t="str">
        <f>IF(ISNA(A373),"",IF(E373=0,$C$3-SUM($C$12:C372),B373-D373))</f>
        <v/>
      </c>
      <c r="D373" s="37" t="str">
        <f t="shared" si="41"/>
        <v/>
      </c>
      <c r="E373" s="38" t="str">
        <f t="shared" si="42"/>
        <v/>
      </c>
      <c r="F373" s="39" t="str">
        <f t="shared" si="43"/>
        <v/>
      </c>
      <c r="G373" s="40" t="str">
        <f t="shared" si="44"/>
        <v/>
      </c>
      <c r="H373" s="26" t="str">
        <f t="shared" si="45"/>
        <v/>
      </c>
      <c r="I373" s="41" t="str">
        <f t="shared" si="46"/>
        <v/>
      </c>
      <c r="J373" s="30"/>
    </row>
    <row r="374" spans="1:10" ht="15" x14ac:dyDescent="0.3">
      <c r="A374" s="33" t="e">
        <f t="shared" si="40"/>
        <v>#N/A</v>
      </c>
      <c r="B374" s="25" t="str">
        <f t="shared" si="47"/>
        <v/>
      </c>
      <c r="C374" s="25" t="str">
        <f>IF(ISNA(A374),"",IF(E374=0,$C$3-SUM($C$12:C373),B374-D374))</f>
        <v/>
      </c>
      <c r="D374" s="25" t="str">
        <f t="shared" si="41"/>
        <v/>
      </c>
      <c r="E374" s="4" t="str">
        <f t="shared" si="42"/>
        <v/>
      </c>
      <c r="F374" s="8" t="str">
        <f t="shared" si="43"/>
        <v/>
      </c>
      <c r="G374" s="34" t="str">
        <f t="shared" si="44"/>
        <v/>
      </c>
      <c r="H374" s="26" t="str">
        <f t="shared" si="45"/>
        <v/>
      </c>
      <c r="I374" s="35" t="str">
        <f t="shared" si="46"/>
        <v/>
      </c>
      <c r="J374" s="30"/>
    </row>
    <row r="375" spans="1:10" ht="15" x14ac:dyDescent="0.3">
      <c r="A375" s="36" t="e">
        <f t="shared" si="40"/>
        <v>#N/A</v>
      </c>
      <c r="B375" s="37" t="str">
        <f t="shared" si="47"/>
        <v/>
      </c>
      <c r="C375" s="37" t="str">
        <f>IF(ISNA(A375),"",IF(E375=0,$C$3-SUM($C$12:C374),B375-D375))</f>
        <v/>
      </c>
      <c r="D375" s="37" t="str">
        <f t="shared" si="41"/>
        <v/>
      </c>
      <c r="E375" s="38" t="str">
        <f t="shared" si="42"/>
        <v/>
      </c>
      <c r="F375" s="39" t="str">
        <f t="shared" si="43"/>
        <v/>
      </c>
      <c r="G375" s="40" t="str">
        <f t="shared" si="44"/>
        <v/>
      </c>
      <c r="H375" s="26" t="str">
        <f t="shared" si="45"/>
        <v/>
      </c>
      <c r="I375" s="41" t="str">
        <f t="shared" si="46"/>
        <v/>
      </c>
      <c r="J375" s="30"/>
    </row>
    <row r="376" spans="1:10" ht="15" x14ac:dyDescent="0.3">
      <c r="A376" s="33" t="e">
        <f t="shared" si="40"/>
        <v>#N/A</v>
      </c>
      <c r="B376" s="25" t="str">
        <f t="shared" si="47"/>
        <v/>
      </c>
      <c r="C376" s="25" t="str">
        <f>IF(ISNA(A376),"",IF(E376=0,$C$3-SUM($C$12:C375),B376-D376))</f>
        <v/>
      </c>
      <c r="D376" s="25" t="str">
        <f t="shared" si="41"/>
        <v/>
      </c>
      <c r="E376" s="4" t="str">
        <f t="shared" si="42"/>
        <v/>
      </c>
      <c r="F376" s="8" t="str">
        <f t="shared" si="43"/>
        <v/>
      </c>
      <c r="G376" s="34" t="str">
        <f t="shared" si="44"/>
        <v/>
      </c>
      <c r="H376" s="26" t="str">
        <f t="shared" si="45"/>
        <v/>
      </c>
      <c r="I376" s="35" t="str">
        <f t="shared" si="46"/>
        <v/>
      </c>
      <c r="J376" s="30"/>
    </row>
    <row r="377" spans="1:10" ht="15" x14ac:dyDescent="0.3">
      <c r="A377" s="36" t="e">
        <f t="shared" si="40"/>
        <v>#N/A</v>
      </c>
      <c r="B377" s="37" t="str">
        <f t="shared" si="47"/>
        <v/>
      </c>
      <c r="C377" s="37" t="str">
        <f>IF(ISNA(A377),"",IF(E377=0,$C$3-SUM($C$12:C376),B377-D377))</f>
        <v/>
      </c>
      <c r="D377" s="37" t="str">
        <f t="shared" si="41"/>
        <v/>
      </c>
      <c r="E377" s="38" t="str">
        <f t="shared" si="42"/>
        <v/>
      </c>
      <c r="F377" s="39" t="str">
        <f t="shared" si="43"/>
        <v/>
      </c>
      <c r="G377" s="40" t="str">
        <f t="shared" si="44"/>
        <v/>
      </c>
      <c r="H377" s="26" t="str">
        <f t="shared" si="45"/>
        <v/>
      </c>
      <c r="I377" s="41" t="str">
        <f t="shared" si="46"/>
        <v/>
      </c>
      <c r="J377" s="30"/>
    </row>
    <row r="378" spans="1:10" ht="15" x14ac:dyDescent="0.3">
      <c r="A378" s="33" t="e">
        <f t="shared" si="40"/>
        <v>#N/A</v>
      </c>
      <c r="B378" s="25" t="str">
        <f t="shared" si="47"/>
        <v/>
      </c>
      <c r="C378" s="25" t="str">
        <f>IF(ISNA(A378),"",IF(E378=0,$C$3-SUM($C$12:C377),B378-D378))</f>
        <v/>
      </c>
      <c r="D378" s="25" t="str">
        <f t="shared" si="41"/>
        <v/>
      </c>
      <c r="E378" s="4" t="str">
        <f t="shared" si="42"/>
        <v/>
      </c>
      <c r="F378" s="8" t="str">
        <f t="shared" si="43"/>
        <v/>
      </c>
      <c r="G378" s="34" t="str">
        <f t="shared" si="44"/>
        <v/>
      </c>
      <c r="H378" s="26" t="str">
        <f t="shared" si="45"/>
        <v/>
      </c>
      <c r="I378" s="35" t="str">
        <f t="shared" si="46"/>
        <v/>
      </c>
      <c r="J378" s="30"/>
    </row>
    <row r="379" spans="1:10" ht="15" x14ac:dyDescent="0.3">
      <c r="A379" s="36" t="e">
        <f t="shared" si="40"/>
        <v>#N/A</v>
      </c>
      <c r="B379" s="37" t="str">
        <f t="shared" si="47"/>
        <v/>
      </c>
      <c r="C379" s="37" t="str">
        <f>IF(ISNA(A379),"",IF(E379=0,$C$3-SUM($C$12:C378),B379-D379))</f>
        <v/>
      </c>
      <c r="D379" s="37" t="str">
        <f t="shared" si="41"/>
        <v/>
      </c>
      <c r="E379" s="38" t="str">
        <f t="shared" si="42"/>
        <v/>
      </c>
      <c r="F379" s="39" t="str">
        <f t="shared" si="43"/>
        <v/>
      </c>
      <c r="G379" s="40" t="str">
        <f t="shared" si="44"/>
        <v/>
      </c>
      <c r="H379" s="26" t="str">
        <f t="shared" si="45"/>
        <v/>
      </c>
      <c r="I379" s="41" t="str">
        <f t="shared" si="46"/>
        <v/>
      </c>
      <c r="J379" s="30"/>
    </row>
    <row r="380" spans="1:10" ht="15" x14ac:dyDescent="0.3">
      <c r="A380" s="33" t="e">
        <f t="shared" si="40"/>
        <v>#N/A</v>
      </c>
      <c r="B380" s="25" t="str">
        <f t="shared" si="47"/>
        <v/>
      </c>
      <c r="C380" s="25" t="str">
        <f>IF(ISNA(A380),"",IF(E380=0,$C$3-SUM($C$12:C379),B380-D380))</f>
        <v/>
      </c>
      <c r="D380" s="25" t="str">
        <f t="shared" si="41"/>
        <v/>
      </c>
      <c r="E380" s="4" t="str">
        <f t="shared" si="42"/>
        <v/>
      </c>
      <c r="F380" s="8" t="str">
        <f t="shared" si="43"/>
        <v/>
      </c>
      <c r="G380" s="34" t="str">
        <f t="shared" si="44"/>
        <v/>
      </c>
      <c r="H380" s="26" t="str">
        <f t="shared" si="45"/>
        <v/>
      </c>
      <c r="I380" s="35" t="str">
        <f t="shared" si="46"/>
        <v/>
      </c>
      <c r="J380" s="30"/>
    </row>
    <row r="381" spans="1:10" ht="15" x14ac:dyDescent="0.3">
      <c r="A381" s="36" t="e">
        <f t="shared" si="40"/>
        <v>#N/A</v>
      </c>
      <c r="B381" s="37" t="str">
        <f t="shared" si="47"/>
        <v/>
      </c>
      <c r="C381" s="37" t="str">
        <f>IF(ISNA(A381),"",IF(E381=0,$C$3-SUM($C$12:C380),B381-D381))</f>
        <v/>
      </c>
      <c r="D381" s="37" t="str">
        <f t="shared" si="41"/>
        <v/>
      </c>
      <c r="E381" s="38" t="str">
        <f t="shared" si="42"/>
        <v/>
      </c>
      <c r="F381" s="39" t="str">
        <f t="shared" si="43"/>
        <v/>
      </c>
      <c r="G381" s="40" t="str">
        <f t="shared" si="44"/>
        <v/>
      </c>
      <c r="H381" s="26" t="str">
        <f t="shared" si="45"/>
        <v/>
      </c>
      <c r="I381" s="41" t="str">
        <f t="shared" si="46"/>
        <v/>
      </c>
      <c r="J381" s="30"/>
    </row>
    <row r="382" spans="1:10" ht="15" x14ac:dyDescent="0.3">
      <c r="A382" s="33" t="e">
        <f t="shared" si="40"/>
        <v>#N/A</v>
      </c>
      <c r="B382" s="25" t="str">
        <f t="shared" si="47"/>
        <v/>
      </c>
      <c r="C382" s="25" t="str">
        <f>IF(ISNA(A382),"",IF(E382=0,$C$3-SUM($C$12:C381),B382-D382))</f>
        <v/>
      </c>
      <c r="D382" s="25" t="str">
        <f t="shared" si="41"/>
        <v/>
      </c>
      <c r="E382" s="4" t="str">
        <f t="shared" si="42"/>
        <v/>
      </c>
      <c r="F382" s="8" t="str">
        <f t="shared" si="43"/>
        <v/>
      </c>
      <c r="G382" s="34" t="str">
        <f t="shared" si="44"/>
        <v/>
      </c>
      <c r="H382" s="26" t="str">
        <f t="shared" si="45"/>
        <v/>
      </c>
      <c r="I382" s="35" t="str">
        <f t="shared" si="46"/>
        <v/>
      </c>
      <c r="J382" s="30"/>
    </row>
    <row r="383" spans="1:10" ht="15" x14ac:dyDescent="0.3">
      <c r="A383" s="36" t="e">
        <f t="shared" si="40"/>
        <v>#N/A</v>
      </c>
      <c r="B383" s="37" t="str">
        <f t="shared" si="47"/>
        <v/>
      </c>
      <c r="C383" s="37" t="str">
        <f>IF(ISNA(A383),"",IF(E383=0,$C$3-SUM($C$12:C382),B383-D383))</f>
        <v/>
      </c>
      <c r="D383" s="37" t="str">
        <f t="shared" si="41"/>
        <v/>
      </c>
      <c r="E383" s="38" t="str">
        <f t="shared" si="42"/>
        <v/>
      </c>
      <c r="F383" s="39" t="str">
        <f t="shared" si="43"/>
        <v/>
      </c>
      <c r="G383" s="40" t="str">
        <f t="shared" si="44"/>
        <v/>
      </c>
      <c r="H383" s="26" t="str">
        <f t="shared" si="45"/>
        <v/>
      </c>
      <c r="I383" s="41" t="str">
        <f t="shared" si="46"/>
        <v/>
      </c>
      <c r="J383" s="30"/>
    </row>
    <row r="384" spans="1:10" ht="15" x14ac:dyDescent="0.3">
      <c r="A384" s="33" t="e">
        <f t="shared" si="40"/>
        <v>#N/A</v>
      </c>
      <c r="B384" s="25" t="str">
        <f t="shared" si="47"/>
        <v/>
      </c>
      <c r="C384" s="25" t="str">
        <f>IF(ISNA(A384),"",IF(E384=0,$C$3-SUM($C$12:C383),B384-D384))</f>
        <v/>
      </c>
      <c r="D384" s="25" t="str">
        <f t="shared" si="41"/>
        <v/>
      </c>
      <c r="E384" s="4" t="str">
        <f t="shared" si="42"/>
        <v/>
      </c>
      <c r="F384" s="8" t="str">
        <f t="shared" si="43"/>
        <v/>
      </c>
      <c r="G384" s="34" t="str">
        <f t="shared" si="44"/>
        <v/>
      </c>
      <c r="H384" s="26" t="str">
        <f t="shared" si="45"/>
        <v/>
      </c>
      <c r="I384" s="35" t="str">
        <f t="shared" si="46"/>
        <v/>
      </c>
      <c r="J384" s="30"/>
    </row>
    <row r="385" spans="1:10" ht="15" x14ac:dyDescent="0.3">
      <c r="A385" s="36" t="e">
        <f t="shared" si="40"/>
        <v>#N/A</v>
      </c>
      <c r="B385" s="37" t="str">
        <f t="shared" si="47"/>
        <v/>
      </c>
      <c r="C385" s="37" t="str">
        <f>IF(ISNA(A385),"",IF(E385=0,$C$3-SUM($C$12:C384),B385-D385))</f>
        <v/>
      </c>
      <c r="D385" s="37" t="str">
        <f t="shared" si="41"/>
        <v/>
      </c>
      <c r="E385" s="38" t="str">
        <f t="shared" si="42"/>
        <v/>
      </c>
      <c r="F385" s="39" t="str">
        <f t="shared" si="43"/>
        <v/>
      </c>
      <c r="G385" s="40" t="str">
        <f t="shared" si="44"/>
        <v/>
      </c>
      <c r="H385" s="26" t="str">
        <f t="shared" si="45"/>
        <v/>
      </c>
      <c r="I385" s="41" t="str">
        <f t="shared" si="46"/>
        <v/>
      </c>
      <c r="J385" s="30"/>
    </row>
    <row r="386" spans="1:10" ht="15" x14ac:dyDescent="0.3">
      <c r="A386" s="33" t="e">
        <f t="shared" si="40"/>
        <v>#N/A</v>
      </c>
      <c r="B386" s="25" t="str">
        <f t="shared" si="47"/>
        <v/>
      </c>
      <c r="C386" s="25" t="str">
        <f>IF(ISNA(A386),"",IF(E386=0,$C$3-SUM($C$12:C385),B386-D386))</f>
        <v/>
      </c>
      <c r="D386" s="25" t="str">
        <f t="shared" si="41"/>
        <v/>
      </c>
      <c r="E386" s="4" t="str">
        <f t="shared" si="42"/>
        <v/>
      </c>
      <c r="F386" s="8" t="str">
        <f t="shared" si="43"/>
        <v/>
      </c>
      <c r="G386" s="34" t="str">
        <f t="shared" si="44"/>
        <v/>
      </c>
      <c r="H386" s="26" t="str">
        <f t="shared" si="45"/>
        <v/>
      </c>
      <c r="I386" s="35" t="str">
        <f t="shared" si="46"/>
        <v/>
      </c>
      <c r="J386" s="30"/>
    </row>
    <row r="387" spans="1:10" ht="15" x14ac:dyDescent="0.3">
      <c r="A387" s="36" t="e">
        <f t="shared" si="40"/>
        <v>#N/A</v>
      </c>
      <c r="B387" s="37" t="str">
        <f t="shared" si="47"/>
        <v/>
      </c>
      <c r="C387" s="37" t="str">
        <f>IF(ISNA(A387),"",IF(E387=0,$C$3-SUM($C$12:C386),B387-D387))</f>
        <v/>
      </c>
      <c r="D387" s="37" t="str">
        <f t="shared" si="41"/>
        <v/>
      </c>
      <c r="E387" s="38" t="str">
        <f t="shared" si="42"/>
        <v/>
      </c>
      <c r="F387" s="39" t="str">
        <f t="shared" si="43"/>
        <v/>
      </c>
      <c r="G387" s="40" t="str">
        <f t="shared" si="44"/>
        <v/>
      </c>
      <c r="H387" s="26" t="str">
        <f t="shared" si="45"/>
        <v/>
      </c>
      <c r="I387" s="41" t="str">
        <f t="shared" si="46"/>
        <v/>
      </c>
      <c r="J387" s="30"/>
    </row>
    <row r="388" spans="1:10" ht="15" x14ac:dyDescent="0.3">
      <c r="A388" s="33" t="e">
        <f t="shared" si="40"/>
        <v>#N/A</v>
      </c>
      <c r="B388" s="25" t="str">
        <f t="shared" si="47"/>
        <v/>
      </c>
      <c r="C388" s="25" t="str">
        <f>IF(ISNA(A388),"",IF(E388=0,$C$3-SUM($C$12:C387),B388-D388))</f>
        <v/>
      </c>
      <c r="D388" s="25" t="str">
        <f t="shared" si="41"/>
        <v/>
      </c>
      <c r="E388" s="4" t="str">
        <f t="shared" si="42"/>
        <v/>
      </c>
      <c r="F388" s="8" t="str">
        <f t="shared" si="43"/>
        <v/>
      </c>
      <c r="G388" s="34" t="str">
        <f t="shared" si="44"/>
        <v/>
      </c>
      <c r="H388" s="26" t="str">
        <f t="shared" si="45"/>
        <v/>
      </c>
      <c r="I388" s="35" t="str">
        <f t="shared" si="46"/>
        <v/>
      </c>
      <c r="J388" s="30"/>
    </row>
    <row r="389" spans="1:10" ht="15" x14ac:dyDescent="0.3">
      <c r="A389" s="36" t="e">
        <f t="shared" si="40"/>
        <v>#N/A</v>
      </c>
      <c r="B389" s="37" t="str">
        <f t="shared" si="47"/>
        <v/>
      </c>
      <c r="C389" s="37" t="str">
        <f>IF(ISNA(A389),"",IF(E389=0,$C$3-SUM($C$12:C388),B389-D389))</f>
        <v/>
      </c>
      <c r="D389" s="37" t="str">
        <f t="shared" si="41"/>
        <v/>
      </c>
      <c r="E389" s="38" t="str">
        <f t="shared" si="42"/>
        <v/>
      </c>
      <c r="F389" s="39" t="str">
        <f t="shared" si="43"/>
        <v/>
      </c>
      <c r="G389" s="40" t="str">
        <f t="shared" si="44"/>
        <v/>
      </c>
      <c r="H389" s="26" t="str">
        <f t="shared" si="45"/>
        <v/>
      </c>
      <c r="I389" s="41" t="str">
        <f t="shared" si="46"/>
        <v/>
      </c>
      <c r="J389" s="30"/>
    </row>
    <row r="390" spans="1:10" ht="15" x14ac:dyDescent="0.3">
      <c r="A390" s="33" t="e">
        <f t="shared" si="40"/>
        <v>#N/A</v>
      </c>
      <c r="B390" s="25" t="str">
        <f t="shared" si="47"/>
        <v/>
      </c>
      <c r="C390" s="25" t="str">
        <f>IF(ISNA(A390),"",IF(E390=0,$C$3-SUM($C$12:C389),B390-D390))</f>
        <v/>
      </c>
      <c r="D390" s="25" t="str">
        <f t="shared" si="41"/>
        <v/>
      </c>
      <c r="E390" s="4" t="str">
        <f t="shared" si="42"/>
        <v/>
      </c>
      <c r="F390" s="8" t="str">
        <f t="shared" si="43"/>
        <v/>
      </c>
      <c r="G390" s="34" t="str">
        <f t="shared" si="44"/>
        <v/>
      </c>
      <c r="H390" s="26" t="str">
        <f t="shared" si="45"/>
        <v/>
      </c>
      <c r="I390" s="35" t="str">
        <f t="shared" si="46"/>
        <v/>
      </c>
      <c r="J390" s="30"/>
    </row>
    <row r="391" spans="1:10" ht="15" x14ac:dyDescent="0.3">
      <c r="A391" s="36" t="e">
        <f t="shared" si="40"/>
        <v>#N/A</v>
      </c>
      <c r="B391" s="37" t="str">
        <f t="shared" si="47"/>
        <v/>
      </c>
      <c r="C391" s="37" t="str">
        <f>IF(ISNA(A391),"",IF(E391=0,$C$3-SUM($C$12:C390),B391-D391))</f>
        <v/>
      </c>
      <c r="D391" s="37" t="str">
        <f t="shared" si="41"/>
        <v/>
      </c>
      <c r="E391" s="38" t="str">
        <f t="shared" si="42"/>
        <v/>
      </c>
      <c r="F391" s="39" t="str">
        <f t="shared" si="43"/>
        <v/>
      </c>
      <c r="G391" s="40" t="str">
        <f t="shared" si="44"/>
        <v/>
      </c>
      <c r="H391" s="26" t="str">
        <f t="shared" si="45"/>
        <v/>
      </c>
      <c r="I391" s="41" t="str">
        <f t="shared" si="46"/>
        <v/>
      </c>
      <c r="J391" s="30"/>
    </row>
    <row r="392" spans="1:10" ht="15" x14ac:dyDescent="0.3">
      <c r="A392" s="33" t="e">
        <f t="shared" si="40"/>
        <v>#N/A</v>
      </c>
      <c r="B392" s="25" t="str">
        <f t="shared" si="47"/>
        <v/>
      </c>
      <c r="C392" s="25" t="str">
        <f>IF(ISNA(A392),"",IF(E392=0,$C$3-SUM($C$12:C391),B392-D392))</f>
        <v/>
      </c>
      <c r="D392" s="25" t="str">
        <f t="shared" si="41"/>
        <v/>
      </c>
      <c r="E392" s="4" t="str">
        <f t="shared" si="42"/>
        <v/>
      </c>
      <c r="F392" s="8" t="str">
        <f t="shared" si="43"/>
        <v/>
      </c>
      <c r="G392" s="34" t="str">
        <f t="shared" si="44"/>
        <v/>
      </c>
      <c r="H392" s="26" t="str">
        <f t="shared" si="45"/>
        <v/>
      </c>
      <c r="I392" s="35" t="str">
        <f t="shared" si="46"/>
        <v/>
      </c>
      <c r="J392" s="30"/>
    </row>
    <row r="393" spans="1:10" ht="15" x14ac:dyDescent="0.3">
      <c r="A393" s="36" t="e">
        <f t="shared" si="40"/>
        <v>#N/A</v>
      </c>
      <c r="B393" s="37" t="str">
        <f t="shared" si="47"/>
        <v/>
      </c>
      <c r="C393" s="37" t="str">
        <f>IF(ISNA(A393),"",IF(E393=0,$C$3-SUM($C$12:C392),B393-D393))</f>
        <v/>
      </c>
      <c r="D393" s="37" t="str">
        <f t="shared" si="41"/>
        <v/>
      </c>
      <c r="E393" s="38" t="str">
        <f t="shared" si="42"/>
        <v/>
      </c>
      <c r="F393" s="39" t="str">
        <f t="shared" si="43"/>
        <v/>
      </c>
      <c r="G393" s="40" t="str">
        <f t="shared" si="44"/>
        <v/>
      </c>
      <c r="H393" s="26" t="str">
        <f t="shared" si="45"/>
        <v/>
      </c>
      <c r="I393" s="41" t="str">
        <f t="shared" si="46"/>
        <v/>
      </c>
      <c r="J393" s="30"/>
    </row>
    <row r="394" spans="1:10" ht="15" x14ac:dyDescent="0.3">
      <c r="A394" s="33" t="e">
        <f t="shared" si="40"/>
        <v>#N/A</v>
      </c>
      <c r="B394" s="25" t="str">
        <f t="shared" si="47"/>
        <v/>
      </c>
      <c r="C394" s="25" t="str">
        <f>IF(ISNA(A394),"",IF(E394=0,$C$3-SUM($C$12:C393),B394-D394))</f>
        <v/>
      </c>
      <c r="D394" s="25" t="str">
        <f t="shared" si="41"/>
        <v/>
      </c>
      <c r="E394" s="4" t="str">
        <f t="shared" si="42"/>
        <v/>
      </c>
      <c r="F394" s="8" t="str">
        <f t="shared" si="43"/>
        <v/>
      </c>
      <c r="G394" s="34" t="str">
        <f t="shared" si="44"/>
        <v/>
      </c>
      <c r="H394" s="26" t="str">
        <f t="shared" si="45"/>
        <v/>
      </c>
      <c r="I394" s="35" t="str">
        <f t="shared" si="46"/>
        <v/>
      </c>
      <c r="J394" s="30"/>
    </row>
    <row r="395" spans="1:10" ht="15" x14ac:dyDescent="0.3">
      <c r="A395" s="36" t="e">
        <f t="shared" si="40"/>
        <v>#N/A</v>
      </c>
      <c r="B395" s="37" t="str">
        <f t="shared" si="47"/>
        <v/>
      </c>
      <c r="C395" s="37" t="str">
        <f>IF(ISNA(A395),"",IF(E395=0,$C$3-SUM($C$12:C394),B395-D395))</f>
        <v/>
      </c>
      <c r="D395" s="37" t="str">
        <f t="shared" si="41"/>
        <v/>
      </c>
      <c r="E395" s="38" t="str">
        <f t="shared" si="42"/>
        <v/>
      </c>
      <c r="F395" s="39" t="str">
        <f t="shared" si="43"/>
        <v/>
      </c>
      <c r="G395" s="40" t="str">
        <f t="shared" si="44"/>
        <v/>
      </c>
      <c r="H395" s="26" t="str">
        <f t="shared" si="45"/>
        <v/>
      </c>
      <c r="I395" s="41" t="str">
        <f t="shared" si="46"/>
        <v/>
      </c>
      <c r="J395" s="30"/>
    </row>
    <row r="396" spans="1:10" ht="15" x14ac:dyDescent="0.3">
      <c r="A396" s="33" t="e">
        <f t="shared" si="40"/>
        <v>#N/A</v>
      </c>
      <c r="B396" s="25" t="str">
        <f t="shared" si="47"/>
        <v/>
      </c>
      <c r="C396" s="25" t="str">
        <f>IF(ISNA(A396),"",IF(E396=0,$C$3-SUM($C$12:C395),B396-D396))</f>
        <v/>
      </c>
      <c r="D396" s="25" t="str">
        <f t="shared" si="41"/>
        <v/>
      </c>
      <c r="E396" s="4" t="str">
        <f t="shared" si="42"/>
        <v/>
      </c>
      <c r="F396" s="8" t="str">
        <f t="shared" si="43"/>
        <v/>
      </c>
      <c r="G396" s="34" t="str">
        <f t="shared" si="44"/>
        <v/>
      </c>
      <c r="H396" s="26" t="str">
        <f t="shared" si="45"/>
        <v/>
      </c>
      <c r="I396" s="35" t="str">
        <f t="shared" si="46"/>
        <v/>
      </c>
      <c r="J396" s="30"/>
    </row>
    <row r="397" spans="1:10" ht="15" x14ac:dyDescent="0.3">
      <c r="A397" s="36" t="e">
        <f t="shared" si="40"/>
        <v>#N/A</v>
      </c>
      <c r="B397" s="37" t="str">
        <f t="shared" si="47"/>
        <v/>
      </c>
      <c r="C397" s="37" t="str">
        <f>IF(ISNA(A397),"",IF(E397=0,$C$3-SUM($C$12:C396),B397-D397))</f>
        <v/>
      </c>
      <c r="D397" s="37" t="str">
        <f t="shared" si="41"/>
        <v/>
      </c>
      <c r="E397" s="38" t="str">
        <f t="shared" si="42"/>
        <v/>
      </c>
      <c r="F397" s="39" t="str">
        <f t="shared" si="43"/>
        <v/>
      </c>
      <c r="G397" s="40" t="str">
        <f t="shared" si="44"/>
        <v/>
      </c>
      <c r="H397" s="26" t="str">
        <f t="shared" si="45"/>
        <v/>
      </c>
      <c r="I397" s="41" t="str">
        <f t="shared" si="46"/>
        <v/>
      </c>
      <c r="J397" s="30"/>
    </row>
    <row r="398" spans="1:10" ht="15" x14ac:dyDescent="0.3">
      <c r="A398" s="33" t="e">
        <f t="shared" ref="A398:A425" si="48">IF((A397+1)&lt;=$C$6,A397+1,NA())</f>
        <v>#N/A</v>
      </c>
      <c r="B398" s="25" t="str">
        <f t="shared" si="47"/>
        <v/>
      </c>
      <c r="C398" s="25" t="str">
        <f>IF(ISNA(A398),"",IF(E398=0,$C$3-SUM($C$12:C397),B398-D398))</f>
        <v/>
      </c>
      <c r="D398" s="25" t="str">
        <f t="shared" ref="D398:D425" si="49">IF(ISNA(A398),"",-ROUND(IPMT(($C$4+H397)/(DATE(YEAR(G397)+1,1,1)-DATE(YEAR(G397),1,1))*I397,1,E397,F397),2))</f>
        <v/>
      </c>
      <c r="E398" s="4" t="str">
        <f t="shared" ref="E398:E425" si="50">IF(ISNA(A398),"",E397-1)</f>
        <v/>
      </c>
      <c r="F398" s="8" t="str">
        <f t="shared" ref="F398:F425" si="51">IF(ISNA(A398),"",F397-C398-J398)</f>
        <v/>
      </c>
      <c r="G398" s="34" t="str">
        <f t="shared" ref="G398:G425" si="52">IF(ISNA(A398),"",G397+I397)</f>
        <v/>
      </c>
      <c r="H398" s="26" t="str">
        <f t="shared" ref="H398:H425" si="53">IF(ISNA(A398),"",H397)</f>
        <v/>
      </c>
      <c r="I398" s="35" t="str">
        <f t="shared" ref="I398:I425" si="54">IF(ISNA(A398),"",DAY(DATE(YEAR(G398),MONTH(G398)+1,1)-1))</f>
        <v/>
      </c>
      <c r="J398" s="30"/>
    </row>
    <row r="399" spans="1:10" ht="15" x14ac:dyDescent="0.3">
      <c r="A399" s="36" t="e">
        <f t="shared" si="48"/>
        <v>#N/A</v>
      </c>
      <c r="B399" s="37" t="str">
        <f t="shared" ref="B399:B425" si="55">IF(ISNA(A399),"",IF(AND(H398=H399,J398=""),B398,-PMT(($C$4+H399)/12,E398,F398)))</f>
        <v/>
      </c>
      <c r="C399" s="37" t="str">
        <f>IF(ISNA(A399),"",IF(E399=0,$C$3-SUM($C$12:C398),B399-D399))</f>
        <v/>
      </c>
      <c r="D399" s="37" t="str">
        <f t="shared" si="49"/>
        <v/>
      </c>
      <c r="E399" s="38" t="str">
        <f t="shared" si="50"/>
        <v/>
      </c>
      <c r="F399" s="39" t="str">
        <f t="shared" si="51"/>
        <v/>
      </c>
      <c r="G399" s="40" t="str">
        <f t="shared" si="52"/>
        <v/>
      </c>
      <c r="H399" s="26" t="str">
        <f t="shared" si="53"/>
        <v/>
      </c>
      <c r="I399" s="41" t="str">
        <f t="shared" si="54"/>
        <v/>
      </c>
      <c r="J399" s="30"/>
    </row>
    <row r="400" spans="1:10" ht="15" x14ac:dyDescent="0.3">
      <c r="A400" s="33" t="e">
        <f t="shared" si="48"/>
        <v>#N/A</v>
      </c>
      <c r="B400" s="25" t="str">
        <f t="shared" si="55"/>
        <v/>
      </c>
      <c r="C400" s="25" t="str">
        <f>IF(ISNA(A400),"",IF(E400=0,$C$3-SUM($C$12:C399),B400-D400))</f>
        <v/>
      </c>
      <c r="D400" s="25" t="str">
        <f t="shared" si="49"/>
        <v/>
      </c>
      <c r="E400" s="4" t="str">
        <f t="shared" si="50"/>
        <v/>
      </c>
      <c r="F400" s="8" t="str">
        <f t="shared" si="51"/>
        <v/>
      </c>
      <c r="G400" s="34" t="str">
        <f t="shared" si="52"/>
        <v/>
      </c>
      <c r="H400" s="26" t="str">
        <f t="shared" si="53"/>
        <v/>
      </c>
      <c r="I400" s="35" t="str">
        <f t="shared" si="54"/>
        <v/>
      </c>
      <c r="J400" s="30"/>
    </row>
    <row r="401" spans="1:10" ht="15" x14ac:dyDescent="0.3">
      <c r="A401" s="36" t="e">
        <f t="shared" si="48"/>
        <v>#N/A</v>
      </c>
      <c r="B401" s="37" t="str">
        <f t="shared" si="55"/>
        <v/>
      </c>
      <c r="C401" s="37" t="str">
        <f>IF(ISNA(A401),"",IF(E401=0,$C$3-SUM($C$12:C400),B401-D401))</f>
        <v/>
      </c>
      <c r="D401" s="37" t="str">
        <f t="shared" si="49"/>
        <v/>
      </c>
      <c r="E401" s="38" t="str">
        <f t="shared" si="50"/>
        <v/>
      </c>
      <c r="F401" s="39" t="str">
        <f t="shared" si="51"/>
        <v/>
      </c>
      <c r="G401" s="40" t="str">
        <f t="shared" si="52"/>
        <v/>
      </c>
      <c r="H401" s="26" t="str">
        <f t="shared" si="53"/>
        <v/>
      </c>
      <c r="I401" s="41" t="str">
        <f t="shared" si="54"/>
        <v/>
      </c>
      <c r="J401" s="30"/>
    </row>
    <row r="402" spans="1:10" ht="15" x14ac:dyDescent="0.3">
      <c r="A402" s="33" t="e">
        <f t="shared" si="48"/>
        <v>#N/A</v>
      </c>
      <c r="B402" s="25" t="str">
        <f t="shared" si="55"/>
        <v/>
      </c>
      <c r="C402" s="25" t="str">
        <f>IF(ISNA(A402),"",IF(E402=0,$C$3-SUM($C$12:C401),B402-D402))</f>
        <v/>
      </c>
      <c r="D402" s="25" t="str">
        <f t="shared" si="49"/>
        <v/>
      </c>
      <c r="E402" s="4" t="str">
        <f t="shared" si="50"/>
        <v/>
      </c>
      <c r="F402" s="8" t="str">
        <f t="shared" si="51"/>
        <v/>
      </c>
      <c r="G402" s="34" t="str">
        <f t="shared" si="52"/>
        <v/>
      </c>
      <c r="H402" s="26" t="str">
        <f t="shared" si="53"/>
        <v/>
      </c>
      <c r="I402" s="35" t="str">
        <f t="shared" si="54"/>
        <v/>
      </c>
      <c r="J402" s="30"/>
    </row>
    <row r="403" spans="1:10" ht="15" x14ac:dyDescent="0.3">
      <c r="A403" s="36" t="e">
        <f t="shared" si="48"/>
        <v>#N/A</v>
      </c>
      <c r="B403" s="37" t="str">
        <f t="shared" si="55"/>
        <v/>
      </c>
      <c r="C403" s="37" t="str">
        <f>IF(ISNA(A403),"",IF(E403=0,$C$3-SUM($C$12:C402),B403-D403))</f>
        <v/>
      </c>
      <c r="D403" s="37" t="str">
        <f t="shared" si="49"/>
        <v/>
      </c>
      <c r="E403" s="38" t="str">
        <f t="shared" si="50"/>
        <v/>
      </c>
      <c r="F403" s="39" t="str">
        <f t="shared" si="51"/>
        <v/>
      </c>
      <c r="G403" s="40" t="str">
        <f t="shared" si="52"/>
        <v/>
      </c>
      <c r="H403" s="26" t="str">
        <f t="shared" si="53"/>
        <v/>
      </c>
      <c r="I403" s="41" t="str">
        <f t="shared" si="54"/>
        <v/>
      </c>
      <c r="J403" s="30"/>
    </row>
    <row r="404" spans="1:10" ht="15" x14ac:dyDescent="0.3">
      <c r="A404" s="33" t="e">
        <f t="shared" si="48"/>
        <v>#N/A</v>
      </c>
      <c r="B404" s="25" t="str">
        <f t="shared" si="55"/>
        <v/>
      </c>
      <c r="C404" s="25" t="str">
        <f>IF(ISNA(A404),"",IF(E404=0,$C$3-SUM($C$12:C403),B404-D404))</f>
        <v/>
      </c>
      <c r="D404" s="25" t="str">
        <f t="shared" si="49"/>
        <v/>
      </c>
      <c r="E404" s="4" t="str">
        <f t="shared" si="50"/>
        <v/>
      </c>
      <c r="F404" s="8" t="str">
        <f t="shared" si="51"/>
        <v/>
      </c>
      <c r="G404" s="34" t="str">
        <f t="shared" si="52"/>
        <v/>
      </c>
      <c r="H404" s="26" t="str">
        <f t="shared" si="53"/>
        <v/>
      </c>
      <c r="I404" s="35" t="str">
        <f t="shared" si="54"/>
        <v/>
      </c>
      <c r="J404" s="30"/>
    </row>
    <row r="405" spans="1:10" ht="15" x14ac:dyDescent="0.3">
      <c r="A405" s="36" t="e">
        <f t="shared" si="48"/>
        <v>#N/A</v>
      </c>
      <c r="B405" s="37" t="str">
        <f t="shared" si="55"/>
        <v/>
      </c>
      <c r="C405" s="37" t="str">
        <f>IF(ISNA(A405),"",IF(E405=0,$C$3-SUM($C$12:C404),B405-D405))</f>
        <v/>
      </c>
      <c r="D405" s="37" t="str">
        <f t="shared" si="49"/>
        <v/>
      </c>
      <c r="E405" s="38" t="str">
        <f t="shared" si="50"/>
        <v/>
      </c>
      <c r="F405" s="39" t="str">
        <f t="shared" si="51"/>
        <v/>
      </c>
      <c r="G405" s="40" t="str">
        <f t="shared" si="52"/>
        <v/>
      </c>
      <c r="H405" s="26" t="str">
        <f t="shared" si="53"/>
        <v/>
      </c>
      <c r="I405" s="41" t="str">
        <f t="shared" si="54"/>
        <v/>
      </c>
      <c r="J405" s="30"/>
    </row>
    <row r="406" spans="1:10" ht="15" x14ac:dyDescent="0.3">
      <c r="A406" s="33" t="e">
        <f t="shared" si="48"/>
        <v>#N/A</v>
      </c>
      <c r="B406" s="25" t="str">
        <f t="shared" si="55"/>
        <v/>
      </c>
      <c r="C406" s="25" t="str">
        <f>IF(ISNA(A406),"",IF(E406=0,$C$3-SUM($C$12:C405),B406-D406))</f>
        <v/>
      </c>
      <c r="D406" s="25" t="str">
        <f t="shared" si="49"/>
        <v/>
      </c>
      <c r="E406" s="4" t="str">
        <f t="shared" si="50"/>
        <v/>
      </c>
      <c r="F406" s="8" t="str">
        <f t="shared" si="51"/>
        <v/>
      </c>
      <c r="G406" s="34" t="str">
        <f t="shared" si="52"/>
        <v/>
      </c>
      <c r="H406" s="26" t="str">
        <f t="shared" si="53"/>
        <v/>
      </c>
      <c r="I406" s="35" t="str">
        <f t="shared" si="54"/>
        <v/>
      </c>
      <c r="J406" s="30"/>
    </row>
    <row r="407" spans="1:10" ht="15" x14ac:dyDescent="0.3">
      <c r="A407" s="36" t="e">
        <f t="shared" si="48"/>
        <v>#N/A</v>
      </c>
      <c r="B407" s="37" t="str">
        <f t="shared" si="55"/>
        <v/>
      </c>
      <c r="C407" s="37" t="str">
        <f>IF(ISNA(A407),"",IF(E407=0,$C$3-SUM($C$12:C406),B407-D407))</f>
        <v/>
      </c>
      <c r="D407" s="37" t="str">
        <f t="shared" si="49"/>
        <v/>
      </c>
      <c r="E407" s="38" t="str">
        <f t="shared" si="50"/>
        <v/>
      </c>
      <c r="F407" s="39" t="str">
        <f t="shared" si="51"/>
        <v/>
      </c>
      <c r="G407" s="40" t="str">
        <f t="shared" si="52"/>
        <v/>
      </c>
      <c r="H407" s="26" t="str">
        <f t="shared" si="53"/>
        <v/>
      </c>
      <c r="I407" s="41" t="str">
        <f t="shared" si="54"/>
        <v/>
      </c>
      <c r="J407" s="30"/>
    </row>
    <row r="408" spans="1:10" ht="15" x14ac:dyDescent="0.3">
      <c r="A408" s="33" t="e">
        <f t="shared" si="48"/>
        <v>#N/A</v>
      </c>
      <c r="B408" s="25" t="str">
        <f t="shared" si="55"/>
        <v/>
      </c>
      <c r="C408" s="25" t="str">
        <f>IF(ISNA(A408),"",IF(E408=0,$C$3-SUM($C$12:C407),B408-D408))</f>
        <v/>
      </c>
      <c r="D408" s="25" t="str">
        <f t="shared" si="49"/>
        <v/>
      </c>
      <c r="E408" s="4" t="str">
        <f t="shared" si="50"/>
        <v/>
      </c>
      <c r="F408" s="8" t="str">
        <f t="shared" si="51"/>
        <v/>
      </c>
      <c r="G408" s="34" t="str">
        <f t="shared" si="52"/>
        <v/>
      </c>
      <c r="H408" s="26" t="str">
        <f t="shared" si="53"/>
        <v/>
      </c>
      <c r="I408" s="35" t="str">
        <f t="shared" si="54"/>
        <v/>
      </c>
      <c r="J408" s="30"/>
    </row>
    <row r="409" spans="1:10" ht="15" x14ac:dyDescent="0.3">
      <c r="A409" s="36" t="e">
        <f t="shared" si="48"/>
        <v>#N/A</v>
      </c>
      <c r="B409" s="37" t="str">
        <f t="shared" si="55"/>
        <v/>
      </c>
      <c r="C409" s="37" t="str">
        <f>IF(ISNA(A409),"",IF(E409=0,$C$3-SUM($C$12:C408),B409-D409))</f>
        <v/>
      </c>
      <c r="D409" s="37" t="str">
        <f t="shared" si="49"/>
        <v/>
      </c>
      <c r="E409" s="38" t="str">
        <f t="shared" si="50"/>
        <v/>
      </c>
      <c r="F409" s="39" t="str">
        <f t="shared" si="51"/>
        <v/>
      </c>
      <c r="G409" s="40" t="str">
        <f t="shared" si="52"/>
        <v/>
      </c>
      <c r="H409" s="26" t="str">
        <f t="shared" si="53"/>
        <v/>
      </c>
      <c r="I409" s="41" t="str">
        <f t="shared" si="54"/>
        <v/>
      </c>
      <c r="J409" s="30"/>
    </row>
    <row r="410" spans="1:10" ht="15" x14ac:dyDescent="0.3">
      <c r="A410" s="33" t="e">
        <f t="shared" si="48"/>
        <v>#N/A</v>
      </c>
      <c r="B410" s="25" t="str">
        <f t="shared" si="55"/>
        <v/>
      </c>
      <c r="C410" s="25" t="str">
        <f>IF(ISNA(A410),"",IF(E410=0,$C$3-SUM($C$12:C409),B410-D410))</f>
        <v/>
      </c>
      <c r="D410" s="25" t="str">
        <f t="shared" si="49"/>
        <v/>
      </c>
      <c r="E410" s="4" t="str">
        <f t="shared" si="50"/>
        <v/>
      </c>
      <c r="F410" s="8" t="str">
        <f t="shared" si="51"/>
        <v/>
      </c>
      <c r="G410" s="34" t="str">
        <f t="shared" si="52"/>
        <v/>
      </c>
      <c r="H410" s="26" t="str">
        <f t="shared" si="53"/>
        <v/>
      </c>
      <c r="I410" s="35" t="str">
        <f t="shared" si="54"/>
        <v/>
      </c>
      <c r="J410" s="30"/>
    </row>
    <row r="411" spans="1:10" ht="15" x14ac:dyDescent="0.3">
      <c r="A411" s="36" t="e">
        <f t="shared" si="48"/>
        <v>#N/A</v>
      </c>
      <c r="B411" s="37" t="str">
        <f t="shared" si="55"/>
        <v/>
      </c>
      <c r="C411" s="37" t="str">
        <f>IF(ISNA(A411),"",IF(E411=0,$C$3-SUM($C$12:C410),B411-D411))</f>
        <v/>
      </c>
      <c r="D411" s="37" t="str">
        <f t="shared" si="49"/>
        <v/>
      </c>
      <c r="E411" s="38" t="str">
        <f t="shared" si="50"/>
        <v/>
      </c>
      <c r="F411" s="39" t="str">
        <f t="shared" si="51"/>
        <v/>
      </c>
      <c r="G411" s="40" t="str">
        <f t="shared" si="52"/>
        <v/>
      </c>
      <c r="H411" s="26" t="str">
        <f t="shared" si="53"/>
        <v/>
      </c>
      <c r="I411" s="41" t="str">
        <f t="shared" si="54"/>
        <v/>
      </c>
      <c r="J411" s="30"/>
    </row>
    <row r="412" spans="1:10" ht="15" x14ac:dyDescent="0.3">
      <c r="A412" s="33" t="e">
        <f t="shared" si="48"/>
        <v>#N/A</v>
      </c>
      <c r="B412" s="25" t="str">
        <f t="shared" si="55"/>
        <v/>
      </c>
      <c r="C412" s="25" t="str">
        <f>IF(ISNA(A412),"",IF(E412=0,$C$3-SUM($C$12:C411),B412-D412))</f>
        <v/>
      </c>
      <c r="D412" s="25" t="str">
        <f t="shared" si="49"/>
        <v/>
      </c>
      <c r="E412" s="4" t="str">
        <f t="shared" si="50"/>
        <v/>
      </c>
      <c r="F412" s="8" t="str">
        <f t="shared" si="51"/>
        <v/>
      </c>
      <c r="G412" s="34" t="str">
        <f t="shared" si="52"/>
        <v/>
      </c>
      <c r="H412" s="26" t="str">
        <f t="shared" si="53"/>
        <v/>
      </c>
      <c r="I412" s="35" t="str">
        <f t="shared" si="54"/>
        <v/>
      </c>
      <c r="J412" s="30"/>
    </row>
    <row r="413" spans="1:10" ht="15" x14ac:dyDescent="0.3">
      <c r="A413" s="36" t="e">
        <f t="shared" si="48"/>
        <v>#N/A</v>
      </c>
      <c r="B413" s="37" t="str">
        <f t="shared" si="55"/>
        <v/>
      </c>
      <c r="C413" s="37" t="str">
        <f>IF(ISNA(A413),"",IF(E413=0,$C$3-SUM($C$12:C412),B413-D413))</f>
        <v/>
      </c>
      <c r="D413" s="37" t="str">
        <f t="shared" si="49"/>
        <v/>
      </c>
      <c r="E413" s="38" t="str">
        <f t="shared" si="50"/>
        <v/>
      </c>
      <c r="F413" s="39" t="str">
        <f t="shared" si="51"/>
        <v/>
      </c>
      <c r="G413" s="40" t="str">
        <f t="shared" si="52"/>
        <v/>
      </c>
      <c r="H413" s="26" t="str">
        <f t="shared" si="53"/>
        <v/>
      </c>
      <c r="I413" s="41" t="str">
        <f t="shared" si="54"/>
        <v/>
      </c>
      <c r="J413" s="30"/>
    </row>
    <row r="414" spans="1:10" ht="15" x14ac:dyDescent="0.3">
      <c r="A414" s="33" t="e">
        <f t="shared" si="48"/>
        <v>#N/A</v>
      </c>
      <c r="B414" s="25" t="str">
        <f t="shared" si="55"/>
        <v/>
      </c>
      <c r="C414" s="25" t="str">
        <f>IF(ISNA(A414),"",IF(E414=0,$C$3-SUM($C$12:C413),B414-D414))</f>
        <v/>
      </c>
      <c r="D414" s="25" t="str">
        <f t="shared" si="49"/>
        <v/>
      </c>
      <c r="E414" s="4" t="str">
        <f t="shared" si="50"/>
        <v/>
      </c>
      <c r="F414" s="8" t="str">
        <f t="shared" si="51"/>
        <v/>
      </c>
      <c r="G414" s="34" t="str">
        <f t="shared" si="52"/>
        <v/>
      </c>
      <c r="H414" s="26" t="str">
        <f t="shared" si="53"/>
        <v/>
      </c>
      <c r="I414" s="35" t="str">
        <f t="shared" si="54"/>
        <v/>
      </c>
      <c r="J414" s="30"/>
    </row>
    <row r="415" spans="1:10" ht="15" x14ac:dyDescent="0.3">
      <c r="A415" s="36" t="e">
        <f t="shared" si="48"/>
        <v>#N/A</v>
      </c>
      <c r="B415" s="37" t="str">
        <f t="shared" si="55"/>
        <v/>
      </c>
      <c r="C415" s="37" t="str">
        <f>IF(ISNA(A415),"",IF(E415=0,$C$3-SUM($C$12:C414),B415-D415))</f>
        <v/>
      </c>
      <c r="D415" s="37" t="str">
        <f t="shared" si="49"/>
        <v/>
      </c>
      <c r="E415" s="38" t="str">
        <f t="shared" si="50"/>
        <v/>
      </c>
      <c r="F415" s="39" t="str">
        <f t="shared" si="51"/>
        <v/>
      </c>
      <c r="G415" s="40" t="str">
        <f t="shared" si="52"/>
        <v/>
      </c>
      <c r="H415" s="26" t="str">
        <f t="shared" si="53"/>
        <v/>
      </c>
      <c r="I415" s="41" t="str">
        <f t="shared" si="54"/>
        <v/>
      </c>
      <c r="J415" s="30"/>
    </row>
    <row r="416" spans="1:10" ht="15" x14ac:dyDescent="0.3">
      <c r="A416" s="33" t="e">
        <f t="shared" si="48"/>
        <v>#N/A</v>
      </c>
      <c r="B416" s="25" t="str">
        <f t="shared" si="55"/>
        <v/>
      </c>
      <c r="C416" s="25" t="str">
        <f>IF(ISNA(A416),"",IF(E416=0,$C$3-SUM($C$12:C415),B416-D416))</f>
        <v/>
      </c>
      <c r="D416" s="25" t="str">
        <f t="shared" si="49"/>
        <v/>
      </c>
      <c r="E416" s="4" t="str">
        <f t="shared" si="50"/>
        <v/>
      </c>
      <c r="F416" s="8" t="str">
        <f t="shared" si="51"/>
        <v/>
      </c>
      <c r="G416" s="34" t="str">
        <f t="shared" si="52"/>
        <v/>
      </c>
      <c r="H416" s="26" t="str">
        <f t="shared" si="53"/>
        <v/>
      </c>
      <c r="I416" s="35" t="str">
        <f t="shared" si="54"/>
        <v/>
      </c>
      <c r="J416" s="30"/>
    </row>
    <row r="417" spans="1:10" ht="15" x14ac:dyDescent="0.3">
      <c r="A417" s="36" t="e">
        <f t="shared" si="48"/>
        <v>#N/A</v>
      </c>
      <c r="B417" s="37" t="str">
        <f t="shared" si="55"/>
        <v/>
      </c>
      <c r="C417" s="37" t="str">
        <f>IF(ISNA(A417),"",IF(E417=0,$C$3-SUM($C$12:C416),B417-D417))</f>
        <v/>
      </c>
      <c r="D417" s="37" t="str">
        <f t="shared" si="49"/>
        <v/>
      </c>
      <c r="E417" s="38" t="str">
        <f t="shared" si="50"/>
        <v/>
      </c>
      <c r="F417" s="39" t="str">
        <f t="shared" si="51"/>
        <v/>
      </c>
      <c r="G417" s="40" t="str">
        <f t="shared" si="52"/>
        <v/>
      </c>
      <c r="H417" s="26" t="str">
        <f t="shared" si="53"/>
        <v/>
      </c>
      <c r="I417" s="41" t="str">
        <f t="shared" si="54"/>
        <v/>
      </c>
      <c r="J417" s="30"/>
    </row>
    <row r="418" spans="1:10" ht="15" x14ac:dyDescent="0.3">
      <c r="A418" s="33" t="e">
        <f t="shared" si="48"/>
        <v>#N/A</v>
      </c>
      <c r="B418" s="25" t="str">
        <f t="shared" si="55"/>
        <v/>
      </c>
      <c r="C418" s="25" t="str">
        <f>IF(ISNA(A418),"",IF(E418=0,$C$3-SUM($C$12:C417),B418-D418))</f>
        <v/>
      </c>
      <c r="D418" s="25" t="str">
        <f t="shared" si="49"/>
        <v/>
      </c>
      <c r="E418" s="4" t="str">
        <f t="shared" si="50"/>
        <v/>
      </c>
      <c r="F418" s="8" t="str">
        <f t="shared" si="51"/>
        <v/>
      </c>
      <c r="G418" s="34" t="str">
        <f t="shared" si="52"/>
        <v/>
      </c>
      <c r="H418" s="26" t="str">
        <f t="shared" si="53"/>
        <v/>
      </c>
      <c r="I418" s="35" t="str">
        <f t="shared" si="54"/>
        <v/>
      </c>
      <c r="J418" s="30"/>
    </row>
    <row r="419" spans="1:10" ht="15" x14ac:dyDescent="0.3">
      <c r="A419" s="36" t="e">
        <f t="shared" si="48"/>
        <v>#N/A</v>
      </c>
      <c r="B419" s="37" t="str">
        <f t="shared" si="55"/>
        <v/>
      </c>
      <c r="C419" s="37" t="str">
        <f>IF(ISNA(A419),"",IF(E419=0,$C$3-SUM($C$12:C418),B419-D419))</f>
        <v/>
      </c>
      <c r="D419" s="37" t="str">
        <f t="shared" si="49"/>
        <v/>
      </c>
      <c r="E419" s="38" t="str">
        <f t="shared" si="50"/>
        <v/>
      </c>
      <c r="F419" s="39" t="str">
        <f t="shared" si="51"/>
        <v/>
      </c>
      <c r="G419" s="40" t="str">
        <f t="shared" si="52"/>
        <v/>
      </c>
      <c r="H419" s="26" t="str">
        <f t="shared" si="53"/>
        <v/>
      </c>
      <c r="I419" s="41" t="str">
        <f t="shared" si="54"/>
        <v/>
      </c>
      <c r="J419" s="30"/>
    </row>
    <row r="420" spans="1:10" ht="15" x14ac:dyDescent="0.3">
      <c r="A420" s="33" t="e">
        <f t="shared" si="48"/>
        <v>#N/A</v>
      </c>
      <c r="B420" s="25" t="str">
        <f t="shared" si="55"/>
        <v/>
      </c>
      <c r="C420" s="25" t="str">
        <f>IF(ISNA(A420),"",IF(E420=0,$C$3-SUM($C$12:C419),B420-D420))</f>
        <v/>
      </c>
      <c r="D420" s="25" t="str">
        <f t="shared" si="49"/>
        <v/>
      </c>
      <c r="E420" s="4" t="str">
        <f t="shared" si="50"/>
        <v/>
      </c>
      <c r="F420" s="8" t="str">
        <f t="shared" si="51"/>
        <v/>
      </c>
      <c r="G420" s="34" t="str">
        <f t="shared" si="52"/>
        <v/>
      </c>
      <c r="H420" s="26" t="str">
        <f t="shared" si="53"/>
        <v/>
      </c>
      <c r="I420" s="35" t="str">
        <f t="shared" si="54"/>
        <v/>
      </c>
      <c r="J420" s="30"/>
    </row>
    <row r="421" spans="1:10" ht="15" x14ac:dyDescent="0.3">
      <c r="A421" s="36" t="e">
        <f t="shared" si="48"/>
        <v>#N/A</v>
      </c>
      <c r="B421" s="37" t="str">
        <f t="shared" si="55"/>
        <v/>
      </c>
      <c r="C421" s="37" t="str">
        <f>IF(ISNA(A421),"",IF(E421=0,$C$3-SUM($C$12:C420),B421-D421))</f>
        <v/>
      </c>
      <c r="D421" s="37" t="str">
        <f t="shared" si="49"/>
        <v/>
      </c>
      <c r="E421" s="38" t="str">
        <f t="shared" si="50"/>
        <v/>
      </c>
      <c r="F421" s="39" t="str">
        <f t="shared" si="51"/>
        <v/>
      </c>
      <c r="G421" s="40" t="str">
        <f t="shared" si="52"/>
        <v/>
      </c>
      <c r="H421" s="26" t="str">
        <f t="shared" si="53"/>
        <v/>
      </c>
      <c r="I421" s="41" t="str">
        <f t="shared" si="54"/>
        <v/>
      </c>
      <c r="J421" s="30"/>
    </row>
    <row r="422" spans="1:10" ht="15" x14ac:dyDescent="0.3">
      <c r="A422" s="33" t="e">
        <f t="shared" si="48"/>
        <v>#N/A</v>
      </c>
      <c r="B422" s="25" t="str">
        <f t="shared" si="55"/>
        <v/>
      </c>
      <c r="C422" s="25" t="str">
        <f>IF(ISNA(A422),"",IF(E422=0,$C$3-SUM($C$12:C421),B422-D422))</f>
        <v/>
      </c>
      <c r="D422" s="25" t="str">
        <f t="shared" si="49"/>
        <v/>
      </c>
      <c r="E422" s="4" t="str">
        <f t="shared" si="50"/>
        <v/>
      </c>
      <c r="F422" s="8" t="str">
        <f t="shared" si="51"/>
        <v/>
      </c>
      <c r="G422" s="34" t="str">
        <f t="shared" si="52"/>
        <v/>
      </c>
      <c r="H422" s="26" t="str">
        <f t="shared" si="53"/>
        <v/>
      </c>
      <c r="I422" s="35" t="str">
        <f t="shared" si="54"/>
        <v/>
      </c>
      <c r="J422" s="30"/>
    </row>
    <row r="423" spans="1:10" ht="15" x14ac:dyDescent="0.3">
      <c r="A423" s="36" t="e">
        <f t="shared" si="48"/>
        <v>#N/A</v>
      </c>
      <c r="B423" s="37" t="str">
        <f t="shared" si="55"/>
        <v/>
      </c>
      <c r="C423" s="37" t="str">
        <f>IF(ISNA(A423),"",IF(E423=0,$C$3-SUM($C$12:C422),B423-D423))</f>
        <v/>
      </c>
      <c r="D423" s="37" t="str">
        <f t="shared" si="49"/>
        <v/>
      </c>
      <c r="E423" s="38" t="str">
        <f t="shared" si="50"/>
        <v/>
      </c>
      <c r="F423" s="39" t="str">
        <f t="shared" si="51"/>
        <v/>
      </c>
      <c r="G423" s="40" t="str">
        <f t="shared" si="52"/>
        <v/>
      </c>
      <c r="H423" s="26" t="str">
        <f t="shared" si="53"/>
        <v/>
      </c>
      <c r="I423" s="41" t="str">
        <f t="shared" si="54"/>
        <v/>
      </c>
      <c r="J423" s="30"/>
    </row>
    <row r="424" spans="1:10" ht="15" x14ac:dyDescent="0.3">
      <c r="A424" s="33" t="e">
        <f t="shared" si="48"/>
        <v>#N/A</v>
      </c>
      <c r="B424" s="25" t="str">
        <f t="shared" si="55"/>
        <v/>
      </c>
      <c r="C424" s="25" t="str">
        <f>IF(ISNA(A424),"",IF(E424=0,$C$3-SUM($C$12:C423),B424-D424))</f>
        <v/>
      </c>
      <c r="D424" s="25" t="str">
        <f t="shared" si="49"/>
        <v/>
      </c>
      <c r="E424" s="4" t="str">
        <f t="shared" si="50"/>
        <v/>
      </c>
      <c r="F424" s="8" t="str">
        <f t="shared" si="51"/>
        <v/>
      </c>
      <c r="G424" s="34" t="str">
        <f t="shared" si="52"/>
        <v/>
      </c>
      <c r="H424" s="26" t="str">
        <f t="shared" si="53"/>
        <v/>
      </c>
      <c r="I424" s="35" t="str">
        <f t="shared" si="54"/>
        <v/>
      </c>
      <c r="J424" s="30"/>
    </row>
    <row r="425" spans="1:10" ht="15" x14ac:dyDescent="0.3">
      <c r="A425" s="42" t="e">
        <f t="shared" si="48"/>
        <v>#N/A</v>
      </c>
      <c r="B425" s="43" t="str">
        <f t="shared" si="55"/>
        <v/>
      </c>
      <c r="C425" s="43" t="str">
        <f>IF(ISNA(A425),"",IF(E425=0,$C$3-SUM($C$12:C424),B425-D425))</f>
        <v/>
      </c>
      <c r="D425" s="43" t="str">
        <f t="shared" si="49"/>
        <v/>
      </c>
      <c r="E425" s="44" t="str">
        <f t="shared" si="50"/>
        <v/>
      </c>
      <c r="F425" s="45" t="str">
        <f t="shared" si="51"/>
        <v/>
      </c>
      <c r="G425" s="46" t="str">
        <f t="shared" si="52"/>
        <v/>
      </c>
      <c r="H425" s="31" t="str">
        <f t="shared" si="53"/>
        <v/>
      </c>
      <c r="I425" s="47" t="str">
        <f t="shared" si="54"/>
        <v/>
      </c>
      <c r="J425" s="32"/>
    </row>
  </sheetData>
  <mergeCells count="5">
    <mergeCell ref="A3:B3"/>
    <mergeCell ref="A4:B4"/>
    <mergeCell ref="A5:B5"/>
    <mergeCell ref="A6:B6"/>
    <mergeCell ref="A7:B7"/>
  </mergeCells>
  <pageMargins left="0.7" right="0.7" top="0.75" bottom="0.75" header="0.3" footer="0.3"/>
  <pageSetup scale="9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Alpha Imob</vt:lpstr>
      <vt:lpstr>'Alpha Imob'!Print_Titles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IT Formula - Precupet</dc:creator>
  <cp:lastModifiedBy>Bogdan.Neacsu</cp:lastModifiedBy>
  <cp:lastPrinted>2016-11-15T08:46:21Z</cp:lastPrinted>
  <dcterms:created xsi:type="dcterms:W3CDTF">2016-11-15T07:50:51Z</dcterms:created>
  <dcterms:modified xsi:type="dcterms:W3CDTF">2016-11-15T12:05:54Z</dcterms:modified>
</cp:coreProperties>
</file>